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onica Mera Ceron\Desktop\"/>
    </mc:Choice>
  </mc:AlternateContent>
  <xr:revisionPtr revIDLastSave="0" documentId="8_{3C5BCE60-5E63-4851-A891-4D69BD4DC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IMIENTO TERCER TRIMESTRE " sheetId="1" r:id="rId1"/>
  </sheets>
  <definedNames>
    <definedName name="_xlnm._FilterDatabase" localSheetId="0" hidden="1">'SEGUIMIENTO TERCER TRIMESTRE '!$A$15:$BD$22</definedName>
    <definedName name="_xlnm.Print_Area" localSheetId="0">'SEGUIMIENTO TERCER TRIMESTRE '!$B$15:$BD$22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8" i="1" l="1"/>
  <c r="AF18" i="1" s="1"/>
  <c r="AE22" i="1"/>
  <c r="AF22" i="1" s="1"/>
  <c r="AE21" i="1"/>
  <c r="AF21" i="1" s="1"/>
  <c r="AX20" i="1"/>
  <c r="AE19" i="1"/>
  <c r="AX19" i="1" s="1"/>
  <c r="AE17" i="1"/>
  <c r="AX17" i="1" s="1"/>
  <c r="AE16" i="1"/>
  <c r="AX16" i="1" s="1"/>
  <c r="AX22" i="1" l="1"/>
  <c r="AF16" i="1"/>
  <c r="AF17" i="1"/>
  <c r="AF19" i="1"/>
  <c r="AX18" i="1"/>
  <c r="AF20" i="1"/>
  <c r="AX21" i="1"/>
  <c r="AD19" i="1" l="1"/>
  <c r="AW18" i="1" l="1"/>
  <c r="AB23" i="1"/>
  <c r="AW17" i="1"/>
  <c r="AW16" i="1"/>
  <c r="AA19" i="1"/>
  <c r="AA20" i="1"/>
  <c r="AA21" i="1"/>
  <c r="AA22" i="1"/>
  <c r="AA16" i="1"/>
</calcChain>
</file>

<file path=xl/sharedStrings.xml><?xml version="1.0" encoding="utf-8"?>
<sst xmlns="http://schemas.openxmlformats.org/spreadsheetml/2006/main" count="217" uniqueCount="140">
  <si>
    <t>Código LE</t>
  </si>
  <si>
    <t>Línea estratégica</t>
  </si>
  <si>
    <t>Descripción del indicador</t>
  </si>
  <si>
    <t>Línea base</t>
  </si>
  <si>
    <t>Año base</t>
  </si>
  <si>
    <t>Fuente</t>
  </si>
  <si>
    <t>Unidad de medida</t>
  </si>
  <si>
    <t>Código del sector</t>
  </si>
  <si>
    <t>Sector</t>
  </si>
  <si>
    <t xml:space="preserve">Código del programa </t>
  </si>
  <si>
    <t>Programa presupuestal</t>
  </si>
  <si>
    <t>Código del producto</t>
  </si>
  <si>
    <t>Producto</t>
  </si>
  <si>
    <t>Medido a través de</t>
  </si>
  <si>
    <t>Código del indicador de producto</t>
  </si>
  <si>
    <t>Indicador de producto</t>
  </si>
  <si>
    <t>LE1</t>
  </si>
  <si>
    <t>Oportunidades para soñar</t>
  </si>
  <si>
    <t>Porcentaje</t>
  </si>
  <si>
    <t>Número</t>
  </si>
  <si>
    <t>Servicio de educación informal</t>
  </si>
  <si>
    <t>Número de personas</t>
  </si>
  <si>
    <t>Personas beneficiadas</t>
  </si>
  <si>
    <t xml:space="preserve">Cobertura en actividad física, deportiva y recreativa preventiva </t>
  </si>
  <si>
    <t>Mide el porcentaje de personas de 0 a 90 años que realizan actividad física, recreativa  y  deportiva  para reducir el sedentarismo y las enfermedades crónicas no transmisibles</t>
  </si>
  <si>
    <t>Indeportes Cauca</t>
  </si>
  <si>
    <t xml:space="preserve">Aumentar a 5,02% la cobertura en actividad física, deportiva y recreativa preventiva </t>
  </si>
  <si>
    <t>Deporte y recreación</t>
  </si>
  <si>
    <t>4301</t>
  </si>
  <si>
    <t>Servicio de apoyo a la actividad física, la recreación y el deporte</t>
  </si>
  <si>
    <t>Dentro del marco de los planes, programas y proyectos de la entidad se entregan diferentes incentivos a los integrantes del sistema nacional deportes y a los participantes o deportistas éstos pueden ser artículos deportivos, artículos tecnológicos, además de apoyar financieramente la realización e implementación de los mismos.</t>
  </si>
  <si>
    <t>Servicio de promoción de la actividad física, la recreación y el deporte</t>
  </si>
  <si>
    <t>Aprovechamiento del deporte, la recreación y la actividad física con fines de esparcimiento y desarrollo físico procurando la integración el descanso mediante la realización de actividades deportivas y la promoción de espacios con  la participación comunitaria. Incluye el programa Supérate con la promoción del deporte en niños adolescentes y jóvenes de  los 7 a los 28 años en el territorio nacional a través de competencias deportivas.</t>
  </si>
  <si>
    <t>Personas que acceden a servicios deportivos, recreativos y de actividad física</t>
  </si>
  <si>
    <t>Cobertura en deporte formativo</t>
  </si>
  <si>
    <t>Mide el porcentaje de niños, niñas, adolescentes y jóvenes entre los 6 y 12 años que participan en actividades relacionadas con la formación deportiva.</t>
  </si>
  <si>
    <t>Aumentar a 1,76% la cobertura en deporte formativo en personas de 6 y 12 años</t>
  </si>
  <si>
    <t>Servicio de Escuelas Deportivas</t>
  </si>
  <si>
    <t>Corresponde a los procesos de iniciación, fundamentación y perfeccionamiento deportivos a partir de  las clases donde se practica la actividad física, la recreación y/o el deporte.</t>
  </si>
  <si>
    <t>Número de niños, niñas, adolescentes y jóvenes</t>
  </si>
  <si>
    <t>Niños, niñas, adolescentes y jóvenes inscritos en Escuelas Deportivas</t>
  </si>
  <si>
    <t>Cobertura en deporte competitivo</t>
  </si>
  <si>
    <t>Mide el porcentaje de deportistas entre los 7 y 29 años participando en actividades del deporte competitivo.</t>
  </si>
  <si>
    <t>Aumentar al 0,59%  la cobertura de deportistas entre los 7 y 29 años participando en actividades del deporte competitivo</t>
  </si>
  <si>
    <t>Formación y preparación de deportistas</t>
  </si>
  <si>
    <t>Servicio de preparación deportiva</t>
  </si>
  <si>
    <t>Corresponde a la preparación para las competencias de alto rendimiento deportivas que debe garantizarle al deportista un entrenador, una concentración deportiva para su entrenamiento y hospedaje</t>
  </si>
  <si>
    <t>Número de atletas</t>
  </si>
  <si>
    <t>430200100</t>
  </si>
  <si>
    <t>Atletas preparados</t>
  </si>
  <si>
    <t>Servicio de apoyo financiero a atletas</t>
  </si>
  <si>
    <t>Corresponde a los estímulos económicos entregados a los deportistas para que éstos tengan una buena preparación y oportunidades para competir.</t>
  </si>
  <si>
    <t>Número de estímulos</t>
  </si>
  <si>
    <t>Estímulos entregados</t>
  </si>
  <si>
    <t>Capacitaciones en deporte, en hábitos de salud, en recreación, entre otros.</t>
  </si>
  <si>
    <t>Número de capacitaciones</t>
  </si>
  <si>
    <t>Capacitaciones realizadas</t>
  </si>
  <si>
    <t>4302</t>
  </si>
  <si>
    <t>GOBERNACIÓN DEL CAUCA</t>
  </si>
  <si>
    <t>OFICINA ASESORA DE PLANEACIÓN</t>
  </si>
  <si>
    <t>Número Meta de Producto</t>
  </si>
  <si>
    <t>1. Recursos propios</t>
  </si>
  <si>
    <t>2. Estampillas</t>
  </si>
  <si>
    <t>3. Transferencias Nacionales</t>
  </si>
  <si>
    <t xml:space="preserve">4. Sistema General de Participaciones </t>
  </si>
  <si>
    <t>12. Otros</t>
  </si>
  <si>
    <t xml:space="preserve">6. Fondos Especiales </t>
  </si>
  <si>
    <t>8.Rendimientos Financieros</t>
  </si>
  <si>
    <t>11. Crédito</t>
  </si>
  <si>
    <t>10. Cofinanciación</t>
  </si>
  <si>
    <t xml:space="preserve">7. Recursos Propios Destinación Específica </t>
  </si>
  <si>
    <t>5. Sistema General de Regalías</t>
  </si>
  <si>
    <t>406 estímulos económicos o educativos entregados a deportistas de alto rendimiento con enfoque  étnico, campesino, de género, género diverso,  discapacidad y victima.</t>
  </si>
  <si>
    <t>PLAN DEPARTAMENTAL DE DESARROLLO  2024 - 2027 "LA FUERZA DEL PUEBLO"</t>
  </si>
  <si>
    <t>Tipo de Meta (Mantenimiento, Incremento)</t>
  </si>
  <si>
    <t xml:space="preserve">Nombre Indicador de resultado
</t>
  </si>
  <si>
    <t>Descripción del producto</t>
  </si>
  <si>
    <t>7.924 personas vinculadas a programas y proyectos físicos, deportivos ,recreativos y de turismo deportivo con enfoque  étnico, campesino, de género, género diverso,  discapacidad y victima.</t>
  </si>
  <si>
    <t>69.099 personas participando en actividades deportivas, recreativas, físicas y de turismo deportivo con enfoque  étnico, campesino, de género, género diverso,  discapacidad y victima con fines de esparcimiento.</t>
  </si>
  <si>
    <t>2.990 personas participando en procesos de iniciación, fundamentación y perfeccionamiento en disciplinas formativas  con enfoque  étnico, campesino, de género, género diverso,  discapacidad y victima.</t>
  </si>
  <si>
    <t>2.344 atletas preparados para competencias de alto rendimiento con enfoque  étnico, campesino, de género, género diverso,  discapacidad y victima.</t>
  </si>
  <si>
    <t xml:space="preserve">8 capacitaciones en  deporte libre de violencias de género, hábitos de salud y salud mental  con enfoque  étnico, campesino, de género, género diverso,  discapacidad y victima  dirigidas a deportistas de alto rendimiento, entrenadores, ligas y clubes y equipo de INDEPORTES  </t>
  </si>
  <si>
    <t>Nombre del proyecto</t>
  </si>
  <si>
    <t>Código BPIN</t>
  </si>
  <si>
    <t>Municipios Beneficiados</t>
  </si>
  <si>
    <t>Subregión</t>
  </si>
  <si>
    <t>Población beneficiada</t>
  </si>
  <si>
    <t>Observaciones</t>
  </si>
  <si>
    <t>Meta de resultado del cuatrienio</t>
  </si>
  <si>
    <t xml:space="preserve">9. Superávit </t>
  </si>
  <si>
    <t>Meta de producto  programada para la vigencia 2025</t>
  </si>
  <si>
    <t xml:space="preserve"> Fomento a la recreación, la actividad física y el deporte para desarrollar entornos de convivencia y paz</t>
  </si>
  <si>
    <t>Mantenimiento</t>
  </si>
  <si>
    <t>Línea de base meta de producto (2024)</t>
  </si>
  <si>
    <t xml:space="preserve"> Meta de producto programada al cuatrienio </t>
  </si>
  <si>
    <t>Total recursos programados por meta vigencia 2025
 Pesos</t>
  </si>
  <si>
    <t>Porcentaje cumplimiento productos del proyecto relacionados con el cumplimiento de la meta de producto</t>
  </si>
  <si>
    <t>El proyecto corresponde a compromisos de las Reuniones Técnicas con los Alcaldes?
SI/NO</t>
  </si>
  <si>
    <t>Responsable (Cargo y tipo de vinculación)</t>
  </si>
  <si>
    <t>Productos del proyecto relacionados con el cumplimiento de la meta de producto Programados vigencia 2025</t>
  </si>
  <si>
    <t>Total Recursos Comproemtidos Vigencia 2025</t>
  </si>
  <si>
    <t>Enero 01 a  Septiembre 30  de 2025</t>
  </si>
  <si>
    <t xml:space="preserve">Meta de producto  ejecutada    Tercer   Trimestre  de 2025    (Corte 30 de Septiembre  de 2025)   </t>
  </si>
  <si>
    <t xml:space="preserve">Porcentaje ejecución Física    Tercer   Trimestre  de 2025    (Corte 30 de Septiembre  de 2025) </t>
  </si>
  <si>
    <t>Total recursos Ejecutados    Tercer   Trimestre  de 2025    (Corte 30 de Septiembre  de 2025) 
Pesos</t>
  </si>
  <si>
    <t>Porcentaje de Ejecución Financiera   Tercer   Trimestre  de 2025    (Corte 30 de Septiembre  de 2025) 
Pesos</t>
  </si>
  <si>
    <t>Fuentes de Financiación  Ejecutadas Tercer   Trimestre  de 2025    (Corte 30 de Septiembre  de 2025)   (Pesos)</t>
  </si>
  <si>
    <t>Recursos por proyecto Ejecutados   Tercer   Trimestre  de 2025    (Corte 30 de Septiembre  de 2025) 
Pesos</t>
  </si>
  <si>
    <t xml:space="preserve">Productos del proyecto relacionados con el cumplimiento de la meta de producto   Tercer   Trimestre  de 2025    (Corte 30 de Septiembre  de 2025) </t>
  </si>
  <si>
    <t>SEGUIMIENTO  EJECUCIÓN METAS TERCER TRIMESTRE  2025</t>
  </si>
  <si>
    <t>DEPENDENCIA RESPONSABLE: INDEPORTES</t>
  </si>
  <si>
    <t>Total Recursos Asignados Vigencia 2025</t>
  </si>
  <si>
    <t>APOYO A LAS INICIATIVAS COMUNITARIAS, ORGANIZACIONALES, Y/O INSTITUCIONALES QUE PROMUEVEN EL DEPORTE, LA ACTIVIDAD FÍSICA, LA RECREACIÓN Y EL APROVECHAMIENTO DEL TIEMPO LIBRE EN EL DEPARTAMENTO DEL CAUCA</t>
  </si>
  <si>
    <t>Fortalecimiento del deporte escolar, mediante la implementación de los juegos intercolegiados nacionales 2025 en el Departamento del Cauca</t>
  </si>
  <si>
    <t>Implementacion de una estrategia para promover la actividad fisica, la recreacion y el aprovechamiento del tiempo libre vigencia 2025 en el departamento del Cauca</t>
  </si>
  <si>
    <t>Fortalecimiento de los procesos de iniciación y fundamentación deportiva desarrollados con niños y niñas del departamento del Cauca</t>
  </si>
  <si>
    <t>Fortalecimiento de deporte de rendimiento y alto rendimiento del departamento del cauca</t>
  </si>
  <si>
    <t>BPIN 202500000005415</t>
  </si>
  <si>
    <t>202400000004191</t>
  </si>
  <si>
    <t>202400000005533</t>
  </si>
  <si>
    <t>202400000004625</t>
  </si>
  <si>
    <t>202400000005348</t>
  </si>
  <si>
    <t>BPIN 202400000005348</t>
  </si>
  <si>
    <t>42 municipios</t>
  </si>
  <si>
    <t>Dotar con uniformes e implementos deportivos a 6,649 caucanos vinculados a programas y proyectos físicos, deportivos, recreativos en los 42 municipios del departamento.</t>
  </si>
  <si>
    <t>20. 000 indirectos y 6.268 niños, niñas, adolescentes y jóvenes, escolarizados, paarticipando en los Juegos Intercolegiados Nacionales 2025</t>
  </si>
  <si>
    <t>52,650 personas beneficiadas con los servicios que ofrece el instituto en materia deportiva, actividad física y, recreativa.</t>
  </si>
  <si>
    <t>3.000 niños y niñas participando en procesos de iniciación, fundamentación y perfeccionamiento en disciplinas formativas, a través de 50 semilleros deportivos que serán conformados en el departamento del Cauca, en los cuales se ofrecerá desarrollo de componentes técnico deportivo y Psicosocial, así como la entrega de dotación e implementación deportiva.</t>
  </si>
  <si>
    <t>2.344 atletas preparados integralmente por un equipo interdisciplinarioque les brindará soporte técnico, físico y científico. Así mismo recibiran apoyo para articipar en competencias deportivas federadas y/o del ciclo deportivo, e incentivos y reconocimientos económico a deportistas y entrenadores que obtengan logros destacados.</t>
  </si>
  <si>
    <t>6,649 caucanos vinculados a programas y proyectos físicos, deportivos, recreativos en los 42 municipios del departamento.</t>
  </si>
  <si>
    <t xml:space="preserve">23,489  niños niñas y adoleneentes inscritos en la plataforma de juegos intercolegiado, se estan realizando capacitaciones y sencibilizacion con 38 municipos para la particpacion masiva de os juegos intercolegiados 2025 </t>
  </si>
  <si>
    <t>1,122 niños atendidos en procesos de seguimientto y monitereo de los metodologos del instituto</t>
  </si>
  <si>
    <t xml:space="preserve">3 capacitaciones on enfoque  étnico, campesino, de género, género diverso,  discapacidad y victima  dirigidas a deportistas de alto rendimiento, entrenadores, ligas y clubes y equipo de INDEPORTES   </t>
  </si>
  <si>
    <t>2,377 deportestias de alto rendimiento atendidos  con seguiiento de su procso de formacio de alto redimieto con un grupo interdisciplinario de entrenadores, cordinador, atencion deunidad biomedica,y metodologos</t>
  </si>
  <si>
    <t>380 deportistas auspiciados con estmulos economicos en trasporte horpedaje y alimetacion para participar  en campeonatos</t>
  </si>
  <si>
    <t>52,650 personas particpando en actividades recreo deportivas en grupos regulares , no regulares y eventos masivos</t>
  </si>
  <si>
    <t>no</t>
  </si>
  <si>
    <t>TAYRO ALEXANDER LOPEZ GOMEZ</t>
  </si>
  <si>
    <t>DEPENDENCIAS DE APOYO:   OFICINA DE PLANEACION</t>
  </si>
  <si>
    <t>TAYRO ALEXANDER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</si>
</sst>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_-&quot;$&quot;* #,##0_-;\-&quot;$&quot;* #,##0_-;_-&quot;$&quot;* &quot;-&quot;_-;_-@_-"/>
    <numFmt numFmtId="165" formatCode="_-&quot;$&quot;\ * #,##0_-;\-&quot;$&quot;\ * #,##0_-;_-&quot;$&quot;\ * &quot;-&quot;??_-;_-@_-"/>
    <numFmt numFmtId="166" formatCode="_(&quot;$&quot;\ * #,##0.00_);_(&quot;$&quot;\ * \(#,##0.00\);_(&quot;$&quot;\ 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1"/>
      <name val="Calibri Light"/>
      <family val="2"/>
      <scheme val="maj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522B5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ECECEC"/>
      </left>
      <right style="medium">
        <color rgb="FFECECEC"/>
      </right>
      <top style="medium">
        <color rgb="FFECECEC"/>
      </top>
      <bottom style="medium">
        <color rgb="FFECECE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2" fontId="1" fillId="0" borderId="0" applyFont="0" applyFill="0" applyBorder="0" applyAlignment="0" applyProtection="0"/>
    <xf numFmtId="0" fontId="6" fillId="0" borderId="0" applyBorder="0"/>
    <xf numFmtId="0" fontId="8" fillId="2" borderId="2">
      <alignment horizontal="center" vertical="center" wrapText="1"/>
    </xf>
    <xf numFmtId="0" fontId="4" fillId="0" borderId="0"/>
    <xf numFmtId="0" fontId="5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2" fillId="3" borderId="3">
      <alignment horizontal="center" vertical="center" wrapText="1"/>
    </xf>
    <xf numFmtId="0" fontId="4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</cellStyleXfs>
  <cellXfs count="82">
    <xf numFmtId="0" fontId="0" fillId="0" borderId="0" xfId="0"/>
    <xf numFmtId="0" fontId="11" fillId="4" borderId="1" xfId="0" applyFont="1" applyFill="1" applyBorder="1" applyAlignment="1">
      <alignment horizontal="center" vertical="center" wrapText="1"/>
    </xf>
    <xf numFmtId="165" fontId="7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9" fontId="16" fillId="4" borderId="4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left" vertical="center" wrapText="1"/>
    </xf>
    <xf numFmtId="4" fontId="20" fillId="6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2" applyFont="1" applyBorder="1" applyAlignment="1" applyProtection="1">
      <alignment horizontal="left" vertical="center" wrapText="1"/>
      <protection locked="0"/>
    </xf>
    <xf numFmtId="10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  <protection locked="0"/>
    </xf>
    <xf numFmtId="3" fontId="9" fillId="0" borderId="1" xfId="2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6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1" fontId="9" fillId="6" borderId="1" xfId="0" applyNumberFormat="1" applyFont="1" applyFill="1" applyBorder="1" applyAlignment="1">
      <alignment horizontal="left" vertical="center" wrapText="1"/>
    </xf>
    <xf numFmtId="1" fontId="3" fillId="2" borderId="1" xfId="12" applyNumberFormat="1" applyFont="1" applyFill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9" fontId="9" fillId="0" borderId="8" xfId="0" applyNumberFormat="1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left" vertical="center" wrapText="1"/>
    </xf>
    <xf numFmtId="1" fontId="9" fillId="0" borderId="8" xfId="0" applyNumberFormat="1" applyFont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4" xfId="2" applyFont="1" applyBorder="1" applyAlignment="1" applyProtection="1">
      <alignment horizontal="center" vertical="center" wrapText="1"/>
      <protection locked="0"/>
    </xf>
    <xf numFmtId="0" fontId="9" fillId="0" borderId="8" xfId="2" applyFont="1" applyBorder="1" applyAlignment="1" applyProtection="1">
      <alignment horizontal="center" vertical="center" wrapText="1"/>
      <protection locked="0"/>
    </xf>
    <xf numFmtId="2" fontId="13" fillId="0" borderId="4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10" fontId="9" fillId="0" borderId="4" xfId="2" applyNumberFormat="1" applyFont="1" applyBorder="1" applyAlignment="1">
      <alignment horizontal="center" vertical="center" wrapText="1"/>
    </xf>
    <xf numFmtId="10" fontId="9" fillId="0" borderId="8" xfId="2" applyNumberFormat="1" applyFont="1" applyBorder="1" applyAlignment="1">
      <alignment horizontal="center" vertical="center" wrapText="1"/>
    </xf>
    <xf numFmtId="3" fontId="9" fillId="0" borderId="4" xfId="2" applyNumberFormat="1" applyFont="1" applyBorder="1" applyAlignment="1">
      <alignment horizontal="center" vertical="center" wrapText="1"/>
    </xf>
    <xf numFmtId="3" fontId="9" fillId="0" borderId="8" xfId="2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17">
    <cellStyle name="KPT04_Main" xfId="9" xr:uid="{00000000-0005-0000-0000-000000000000}"/>
    <cellStyle name="Millares [0] 2" xfId="11" xr:uid="{00000000-0005-0000-0000-000001000000}"/>
    <cellStyle name="Millares [0] 2 2" xfId="14" xr:uid="{F5FD4DA7-A501-4E95-8DE3-3A43FC16DC6D}"/>
    <cellStyle name="Moneda [0]" xfId="1" builtinId="7"/>
    <cellStyle name="Moneda [0] 2" xfId="8" xr:uid="{00000000-0005-0000-0000-000003000000}"/>
    <cellStyle name="Moneda [0] 3" xfId="13" xr:uid="{182CA07A-405E-4FE4-A398-565E13570669}"/>
    <cellStyle name="Moneda 2" xfId="15" xr:uid="{141A5D0D-0085-4F38-B621-FE471F3D1B14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3" xfId="2" xr:uid="{00000000-0005-0000-0000-000008000000}"/>
    <cellStyle name="Normal 4" xfId="16" xr:uid="{3C16F557-A4F6-488F-A5F2-EFF4173C0993}"/>
    <cellStyle name="Normal 4 2" xfId="4" xr:uid="{00000000-0005-0000-0000-000009000000}"/>
    <cellStyle name="Normal 4 2 3" xfId="10" xr:uid="{00000000-0005-0000-0000-00000A000000}"/>
    <cellStyle name="PDD" xfId="3" xr:uid="{00000000-0005-0000-0000-00000B000000}"/>
    <cellStyle name="Porcentaje" xfId="12" builtinId="5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25"/>
  <sheetViews>
    <sheetView tabSelected="1" topLeftCell="X13" zoomScale="50" zoomScaleNormal="50" workbookViewId="0">
      <selection activeCell="AA22" sqref="AA22"/>
    </sheetView>
  </sheetViews>
  <sheetFormatPr baseColWidth="10" defaultColWidth="11.42578125" defaultRowHeight="12.75" x14ac:dyDescent="0.25"/>
  <cols>
    <col min="1" max="1" width="11.42578125" style="24"/>
    <col min="2" max="2" width="12.28515625" style="24" customWidth="1"/>
    <col min="3" max="3" width="20.28515625" style="24" customWidth="1"/>
    <col min="4" max="4" width="39.140625" style="24" customWidth="1"/>
    <col min="5" max="5" width="61.7109375" style="24" customWidth="1"/>
    <col min="6" max="6" width="18.85546875" style="24" customWidth="1"/>
    <col min="7" max="7" width="11.42578125" style="24" customWidth="1"/>
    <col min="8" max="8" width="33.28515625" style="24" customWidth="1"/>
    <col min="9" max="9" width="48.85546875" style="24" customWidth="1"/>
    <col min="10" max="10" width="11.42578125" style="24" customWidth="1"/>
    <col min="11" max="11" width="12.7109375" style="24" customWidth="1"/>
    <col min="12" max="12" width="21" style="24" customWidth="1"/>
    <col min="13" max="13" width="16" style="24" customWidth="1"/>
    <col min="14" max="14" width="47.7109375" style="24" customWidth="1"/>
    <col min="15" max="15" width="11.42578125" style="24" customWidth="1"/>
    <col min="16" max="16" width="31.85546875" style="24" customWidth="1"/>
    <col min="17" max="17" width="74.7109375" style="24" customWidth="1"/>
    <col min="18" max="18" width="30.42578125" style="21" customWidth="1"/>
    <col min="19" max="19" width="13.85546875" style="21" customWidth="1"/>
    <col min="20" max="20" width="28.42578125" style="21" customWidth="1"/>
    <col min="21" max="21" width="55.28515625" style="21" customWidth="1"/>
    <col min="22" max="24" width="19.85546875" style="22" customWidth="1"/>
    <col min="25" max="25" width="21.5703125" style="23" customWidth="1"/>
    <col min="26" max="26" width="21.7109375" style="24" customWidth="1"/>
    <col min="27" max="27" width="22" style="25" customWidth="1"/>
    <col min="28" max="29" width="21.7109375" style="24" customWidth="1"/>
    <col min="30" max="30" width="22.5703125" style="24" customWidth="1"/>
    <col min="31" max="32" width="21.7109375" style="24" customWidth="1"/>
    <col min="33" max="33" width="22.7109375" style="24" customWidth="1"/>
    <col min="34" max="34" width="21.7109375" style="24" customWidth="1"/>
    <col min="35" max="35" width="25.140625" style="24" customWidth="1"/>
    <col min="36" max="36" width="24.42578125" style="24" customWidth="1"/>
    <col min="37" max="37" width="23.140625" style="24" customWidth="1"/>
    <col min="38" max="38" width="19.5703125" style="24" customWidth="1"/>
    <col min="39" max="39" width="17.42578125" style="24" customWidth="1"/>
    <col min="40" max="40" width="17.7109375" style="24" customWidth="1"/>
    <col min="41" max="41" width="19.5703125" style="24" customWidth="1"/>
    <col min="42" max="42" width="22.42578125" style="24" customWidth="1"/>
    <col min="43" max="43" width="12.5703125" style="24" customWidth="1"/>
    <col min="44" max="44" width="21" style="24" customWidth="1"/>
    <col min="45" max="45" width="30.28515625" style="24" customWidth="1"/>
    <col min="46" max="46" width="20" style="24" customWidth="1"/>
    <col min="47" max="47" width="20.28515625" style="24" customWidth="1"/>
    <col min="48" max="48" width="17.7109375" style="24" customWidth="1"/>
    <col min="49" max="49" width="22.7109375" style="23" customWidth="1"/>
    <col min="50" max="50" width="28.140625" style="24" customWidth="1"/>
    <col min="51" max="51" width="26.7109375" style="24" customWidth="1"/>
    <col min="52" max="54" width="24.42578125" style="24" customWidth="1"/>
    <col min="55" max="55" width="39.7109375" style="24" bestFit="1" customWidth="1"/>
    <col min="56" max="56" width="33" style="24" customWidth="1"/>
    <col min="57" max="16384" width="11.42578125" style="24"/>
  </cols>
  <sheetData>
    <row r="3" spans="1:56" ht="15.75" x14ac:dyDescent="0.25">
      <c r="A3" s="79" t="s">
        <v>58</v>
      </c>
      <c r="B3" s="79"/>
      <c r="C3" s="79"/>
      <c r="D3" s="79"/>
      <c r="E3" s="79"/>
      <c r="F3" s="79"/>
      <c r="G3" s="79"/>
      <c r="H3" s="79"/>
      <c r="I3" s="79"/>
      <c r="J3" s="28"/>
      <c r="K3" s="28"/>
    </row>
    <row r="4" spans="1:56" ht="15.75" x14ac:dyDescent="0.25">
      <c r="A4" s="79" t="s">
        <v>59</v>
      </c>
      <c r="B4" s="79"/>
      <c r="C4" s="79"/>
      <c r="D4" s="79"/>
      <c r="E4" s="79"/>
      <c r="F4" s="79"/>
      <c r="G4" s="79"/>
      <c r="H4" s="79"/>
      <c r="I4" s="79"/>
      <c r="J4" s="28"/>
      <c r="K4" s="28"/>
    </row>
    <row r="5" spans="1:56" ht="15.75" x14ac:dyDescent="0.25">
      <c r="A5" s="80" t="s">
        <v>73</v>
      </c>
      <c r="B5" s="80"/>
      <c r="C5" s="80"/>
      <c r="D5" s="80"/>
      <c r="E5" s="80"/>
      <c r="F5" s="80"/>
      <c r="G5" s="80"/>
      <c r="H5" s="80"/>
      <c r="I5" s="80"/>
      <c r="J5" s="28"/>
      <c r="K5" s="28"/>
    </row>
    <row r="6" spans="1:56" ht="15.75" x14ac:dyDescent="0.25">
      <c r="E6" s="28"/>
      <c r="F6" s="28"/>
      <c r="G6" s="28"/>
      <c r="H6" s="28"/>
      <c r="I6" s="28"/>
      <c r="J6" s="28"/>
      <c r="K6" s="28"/>
    </row>
    <row r="7" spans="1:56" ht="18.75" x14ac:dyDescent="0.25">
      <c r="A7" s="81" t="s">
        <v>109</v>
      </c>
      <c r="B7" s="81"/>
      <c r="C7" s="81"/>
      <c r="D7" s="81"/>
      <c r="E7" s="81"/>
      <c r="F7" s="81"/>
      <c r="G7" s="81"/>
      <c r="H7" s="81"/>
      <c r="I7" s="81"/>
      <c r="J7" s="29"/>
      <c r="K7" s="29"/>
      <c r="L7" s="29"/>
    </row>
    <row r="8" spans="1:56" ht="18.75" x14ac:dyDescent="0.25">
      <c r="A8" s="81" t="s">
        <v>101</v>
      </c>
      <c r="B8" s="81"/>
      <c r="C8" s="81"/>
      <c r="D8" s="81"/>
      <c r="E8" s="81"/>
      <c r="F8" s="81"/>
      <c r="G8" s="81"/>
      <c r="H8" s="81"/>
      <c r="I8" s="81"/>
      <c r="J8" s="29"/>
      <c r="K8" s="29"/>
      <c r="L8" s="29"/>
    </row>
    <row r="9" spans="1:56" ht="15.75" x14ac:dyDescent="0.25">
      <c r="C9" s="27"/>
      <c r="D9" s="27"/>
      <c r="E9" s="27"/>
      <c r="F9" s="27"/>
      <c r="G9" s="27"/>
      <c r="H9" s="27"/>
      <c r="I9" s="27"/>
    </row>
    <row r="10" spans="1:56" ht="47.25" x14ac:dyDescent="0.25">
      <c r="C10" s="30" t="s">
        <v>110</v>
      </c>
      <c r="D10" s="30" t="s">
        <v>139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56" ht="15.75" x14ac:dyDescent="0.25">
      <c r="C11" s="31"/>
      <c r="D11" s="31"/>
      <c r="E11" s="31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56" ht="15.75" x14ac:dyDescent="0.25">
      <c r="C12" s="78" t="s">
        <v>138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56" ht="15.75" x14ac:dyDescent="0.25"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56" ht="15.75" x14ac:dyDescent="0.25"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AG14" s="75" t="s">
        <v>106</v>
      </c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7"/>
    </row>
    <row r="15" spans="1:56" ht="72" x14ac:dyDescent="0.25">
      <c r="A15" s="7" t="s">
        <v>60</v>
      </c>
      <c r="B15" s="1" t="s">
        <v>0</v>
      </c>
      <c r="C15" s="1" t="s">
        <v>1</v>
      </c>
      <c r="D15" s="1" t="s">
        <v>75</v>
      </c>
      <c r="E15" s="1" t="s">
        <v>2</v>
      </c>
      <c r="F15" s="1" t="s">
        <v>3</v>
      </c>
      <c r="G15" s="1" t="s">
        <v>4</v>
      </c>
      <c r="H15" s="1" t="s">
        <v>5</v>
      </c>
      <c r="I15" s="1" t="s">
        <v>88</v>
      </c>
      <c r="J15" s="1" t="s">
        <v>6</v>
      </c>
      <c r="K15" s="1" t="s">
        <v>7</v>
      </c>
      <c r="L15" s="1" t="s">
        <v>8</v>
      </c>
      <c r="M15" s="1" t="s">
        <v>9</v>
      </c>
      <c r="N15" s="1" t="s">
        <v>10</v>
      </c>
      <c r="O15" s="1" t="s">
        <v>11</v>
      </c>
      <c r="P15" s="1" t="s">
        <v>12</v>
      </c>
      <c r="Q15" s="1" t="s">
        <v>76</v>
      </c>
      <c r="R15" s="13" t="s">
        <v>13</v>
      </c>
      <c r="S15" s="13" t="s">
        <v>14</v>
      </c>
      <c r="T15" s="13" t="s">
        <v>15</v>
      </c>
      <c r="U15" s="13" t="s">
        <v>94</v>
      </c>
      <c r="V15" s="1" t="s">
        <v>6</v>
      </c>
      <c r="W15" s="1" t="s">
        <v>93</v>
      </c>
      <c r="X15" s="1" t="s">
        <v>74</v>
      </c>
      <c r="Y15" s="6" t="s">
        <v>90</v>
      </c>
      <c r="Z15" s="4" t="s">
        <v>102</v>
      </c>
      <c r="AA15" s="8" t="s">
        <v>103</v>
      </c>
      <c r="AB15" s="3" t="s">
        <v>95</v>
      </c>
      <c r="AC15" s="3" t="s">
        <v>111</v>
      </c>
      <c r="AD15" s="3" t="s">
        <v>100</v>
      </c>
      <c r="AE15" s="4" t="s">
        <v>104</v>
      </c>
      <c r="AF15" s="4" t="s">
        <v>105</v>
      </c>
      <c r="AG15" s="2" t="s">
        <v>61</v>
      </c>
      <c r="AH15" s="2" t="s">
        <v>62</v>
      </c>
      <c r="AI15" s="2" t="s">
        <v>63</v>
      </c>
      <c r="AJ15" s="2" t="s">
        <v>64</v>
      </c>
      <c r="AK15" s="2" t="s">
        <v>71</v>
      </c>
      <c r="AL15" s="2" t="s">
        <v>66</v>
      </c>
      <c r="AM15" s="2" t="s">
        <v>70</v>
      </c>
      <c r="AN15" s="2" t="s">
        <v>67</v>
      </c>
      <c r="AO15" s="2" t="s">
        <v>89</v>
      </c>
      <c r="AP15" s="2" t="s">
        <v>69</v>
      </c>
      <c r="AQ15" s="2" t="s">
        <v>68</v>
      </c>
      <c r="AR15" s="2" t="s">
        <v>65</v>
      </c>
      <c r="AS15" s="4" t="s">
        <v>82</v>
      </c>
      <c r="AT15" s="4" t="s">
        <v>83</v>
      </c>
      <c r="AU15" s="4" t="s">
        <v>84</v>
      </c>
      <c r="AV15" s="4" t="s">
        <v>85</v>
      </c>
      <c r="AW15" s="4" t="s">
        <v>86</v>
      </c>
      <c r="AX15" s="4" t="s">
        <v>107</v>
      </c>
      <c r="AY15" s="4" t="s">
        <v>99</v>
      </c>
      <c r="AZ15" s="4" t="s">
        <v>108</v>
      </c>
      <c r="BA15" s="4" t="s">
        <v>96</v>
      </c>
      <c r="BB15" s="4" t="s">
        <v>97</v>
      </c>
      <c r="BC15" s="5" t="s">
        <v>98</v>
      </c>
      <c r="BD15" s="5" t="s">
        <v>87</v>
      </c>
    </row>
    <row r="16" spans="1:56" s="44" customFormat="1" ht="102" x14ac:dyDescent="0.25">
      <c r="A16" s="35">
        <v>122</v>
      </c>
      <c r="B16" s="12" t="s">
        <v>16</v>
      </c>
      <c r="C16" s="12" t="s">
        <v>17</v>
      </c>
      <c r="D16" s="12" t="s">
        <v>23</v>
      </c>
      <c r="E16" s="36" t="s">
        <v>24</v>
      </c>
      <c r="F16" s="37">
        <v>2.75E-2</v>
      </c>
      <c r="G16" s="38">
        <v>2023</v>
      </c>
      <c r="H16" s="36" t="s">
        <v>25</v>
      </c>
      <c r="I16" s="39" t="s">
        <v>26</v>
      </c>
      <c r="J16" s="36" t="s">
        <v>18</v>
      </c>
      <c r="K16" s="38">
        <v>43</v>
      </c>
      <c r="L16" s="12" t="s">
        <v>27</v>
      </c>
      <c r="M16" s="14" t="s">
        <v>28</v>
      </c>
      <c r="N16" s="40" t="s">
        <v>91</v>
      </c>
      <c r="O16" s="14">
        <v>4301001</v>
      </c>
      <c r="P16" s="12" t="s">
        <v>29</v>
      </c>
      <c r="Q16" s="41" t="s">
        <v>30</v>
      </c>
      <c r="R16" s="12" t="s">
        <v>21</v>
      </c>
      <c r="S16" s="12">
        <v>430100100</v>
      </c>
      <c r="T16" s="12" t="s">
        <v>22</v>
      </c>
      <c r="U16" s="16" t="s">
        <v>77</v>
      </c>
      <c r="V16" s="14" t="s">
        <v>19</v>
      </c>
      <c r="W16" s="14">
        <v>7924</v>
      </c>
      <c r="X16" s="15" t="s">
        <v>92</v>
      </c>
      <c r="Y16" s="9">
        <v>7924</v>
      </c>
      <c r="Z16" s="9">
        <v>2899</v>
      </c>
      <c r="AA16" s="11">
        <f>Z16/Y16</f>
        <v>0.36585058051489144</v>
      </c>
      <c r="AB16" s="47">
        <v>792795850</v>
      </c>
      <c r="AC16" s="48">
        <v>856973288</v>
      </c>
      <c r="AD16" s="48">
        <v>599343630</v>
      </c>
      <c r="AE16" s="48">
        <f>SUM(AG16:AR16)</f>
        <v>301857200</v>
      </c>
      <c r="AF16" s="50">
        <f>+AE16/AB16*100</f>
        <v>38.075022718648185</v>
      </c>
      <c r="AG16" s="48"/>
      <c r="AH16" s="48"/>
      <c r="AI16" s="48"/>
      <c r="AJ16" s="48"/>
      <c r="AK16" s="48"/>
      <c r="AL16" s="48"/>
      <c r="AM16" s="48">
        <v>301857200</v>
      </c>
      <c r="AN16" s="48"/>
      <c r="AO16" s="48"/>
      <c r="AP16" s="48"/>
      <c r="AQ16" s="48"/>
      <c r="AR16" s="48"/>
      <c r="AS16" s="17" t="s">
        <v>112</v>
      </c>
      <c r="AT16" s="19" t="s">
        <v>117</v>
      </c>
      <c r="AU16" s="20" t="s">
        <v>123</v>
      </c>
      <c r="AV16" s="10">
        <v>7</v>
      </c>
      <c r="AW16" s="9">
        <f>Z16</f>
        <v>2899</v>
      </c>
      <c r="AX16" s="48">
        <f>+AE16</f>
        <v>301857200</v>
      </c>
      <c r="AY16" s="43" t="s">
        <v>124</v>
      </c>
      <c r="AZ16" s="18" t="s">
        <v>129</v>
      </c>
      <c r="BA16" s="42">
        <v>266</v>
      </c>
      <c r="BB16" s="42" t="s">
        <v>136</v>
      </c>
      <c r="BC16" s="42" t="s">
        <v>137</v>
      </c>
      <c r="BD16" s="42"/>
    </row>
    <row r="17" spans="1:56" s="44" customFormat="1" ht="114.75" x14ac:dyDescent="0.25">
      <c r="A17" s="73">
        <v>123</v>
      </c>
      <c r="B17" s="57" t="s">
        <v>16</v>
      </c>
      <c r="C17" s="57" t="s">
        <v>17</v>
      </c>
      <c r="D17" s="57" t="s">
        <v>23</v>
      </c>
      <c r="E17" s="65" t="s">
        <v>24</v>
      </c>
      <c r="F17" s="69">
        <v>2.75E-2</v>
      </c>
      <c r="G17" s="65">
        <v>2024</v>
      </c>
      <c r="H17" s="65" t="s">
        <v>25</v>
      </c>
      <c r="I17" s="71" t="s">
        <v>26</v>
      </c>
      <c r="J17" s="65" t="s">
        <v>18</v>
      </c>
      <c r="K17" s="65">
        <v>43</v>
      </c>
      <c r="L17" s="57" t="s">
        <v>27</v>
      </c>
      <c r="M17" s="57" t="s">
        <v>28</v>
      </c>
      <c r="N17" s="67" t="s">
        <v>91</v>
      </c>
      <c r="O17" s="57">
        <v>4301037</v>
      </c>
      <c r="P17" s="57" t="s">
        <v>31</v>
      </c>
      <c r="Q17" s="57" t="s">
        <v>32</v>
      </c>
      <c r="R17" s="63" t="s">
        <v>21</v>
      </c>
      <c r="S17" s="63">
        <v>430103700</v>
      </c>
      <c r="T17" s="63" t="s">
        <v>33</v>
      </c>
      <c r="U17" s="55" t="s">
        <v>78</v>
      </c>
      <c r="V17" s="57" t="s">
        <v>19</v>
      </c>
      <c r="W17" s="57">
        <v>69099</v>
      </c>
      <c r="X17" s="59" t="s">
        <v>92</v>
      </c>
      <c r="Y17" s="61">
        <v>69099</v>
      </c>
      <c r="Z17" s="46">
        <v>23489</v>
      </c>
      <c r="AA17" s="51">
        <v>1.19</v>
      </c>
      <c r="AB17" s="53">
        <v>4549460604</v>
      </c>
      <c r="AC17" s="48">
        <v>2353123734</v>
      </c>
      <c r="AD17" s="48">
        <v>2342024997</v>
      </c>
      <c r="AE17" s="48">
        <f t="shared" ref="AE17:AE22" si="0">SUM(AG17:AR17)</f>
        <v>487895716</v>
      </c>
      <c r="AF17" s="50">
        <f t="shared" ref="AF17:AF22" si="1">+AE17/AB17*100</f>
        <v>10.724254114235649</v>
      </c>
      <c r="AG17" s="48">
        <v>390576358</v>
      </c>
      <c r="AH17" s="48"/>
      <c r="AI17" s="48"/>
      <c r="AJ17" s="48"/>
      <c r="AK17" s="48"/>
      <c r="AL17" s="48"/>
      <c r="AM17" s="48">
        <v>97319358</v>
      </c>
      <c r="AN17" s="48"/>
      <c r="AO17" s="48"/>
      <c r="AP17" s="48"/>
      <c r="AQ17" s="48"/>
      <c r="AR17" s="48">
        <v>0</v>
      </c>
      <c r="AS17" s="18" t="s">
        <v>113</v>
      </c>
      <c r="AT17" s="26" t="s">
        <v>118</v>
      </c>
      <c r="AU17" s="20" t="s">
        <v>123</v>
      </c>
      <c r="AV17" s="10">
        <v>7</v>
      </c>
      <c r="AW17" s="9">
        <f>Z17</f>
        <v>23489</v>
      </c>
      <c r="AX17" s="48">
        <f t="shared" ref="AX17:AX22" si="2">+AE17</f>
        <v>487895716</v>
      </c>
      <c r="AY17" s="43" t="s">
        <v>125</v>
      </c>
      <c r="AZ17" s="43" t="s">
        <v>130</v>
      </c>
      <c r="BA17" s="42">
        <v>34</v>
      </c>
      <c r="BB17" s="42" t="s">
        <v>136</v>
      </c>
      <c r="BC17" s="42" t="s">
        <v>137</v>
      </c>
      <c r="BD17" s="42"/>
    </row>
    <row r="18" spans="1:56" s="44" customFormat="1" ht="93.6" customHeight="1" x14ac:dyDescent="0.25">
      <c r="A18" s="74"/>
      <c r="B18" s="58"/>
      <c r="C18" s="58"/>
      <c r="D18" s="58"/>
      <c r="E18" s="66"/>
      <c r="F18" s="70"/>
      <c r="G18" s="66"/>
      <c r="H18" s="66"/>
      <c r="I18" s="72"/>
      <c r="J18" s="66"/>
      <c r="K18" s="66"/>
      <c r="L18" s="58"/>
      <c r="M18" s="58"/>
      <c r="N18" s="68"/>
      <c r="O18" s="58"/>
      <c r="P18" s="58"/>
      <c r="Q18" s="58"/>
      <c r="R18" s="64"/>
      <c r="S18" s="64"/>
      <c r="T18" s="64"/>
      <c r="U18" s="56"/>
      <c r="V18" s="58"/>
      <c r="W18" s="58"/>
      <c r="X18" s="60"/>
      <c r="Y18" s="62"/>
      <c r="Z18" s="46">
        <v>58782</v>
      </c>
      <c r="AA18" s="52"/>
      <c r="AB18" s="54"/>
      <c r="AC18" s="48">
        <v>2058064443</v>
      </c>
      <c r="AD18" s="48">
        <v>1192806301</v>
      </c>
      <c r="AE18" s="48">
        <f t="shared" si="0"/>
        <v>805992979</v>
      </c>
      <c r="AF18" s="50">
        <f>+AE18/AB17*100</f>
        <v>17.716231640545491</v>
      </c>
      <c r="AG18" s="48"/>
      <c r="AH18" s="48"/>
      <c r="AI18" s="48"/>
      <c r="AJ18" s="48"/>
      <c r="AK18" s="48"/>
      <c r="AL18" s="48"/>
      <c r="AM18" s="48">
        <v>805992979</v>
      </c>
      <c r="AN18" s="48"/>
      <c r="AO18" s="48"/>
      <c r="AP18" s="48"/>
      <c r="AQ18" s="48"/>
      <c r="AR18" s="48"/>
      <c r="AS18" s="18" t="s">
        <v>114</v>
      </c>
      <c r="AT18" s="26" t="s">
        <v>119</v>
      </c>
      <c r="AU18" s="20" t="s">
        <v>123</v>
      </c>
      <c r="AV18" s="10">
        <v>7</v>
      </c>
      <c r="AW18" s="20">
        <f>26325+26325</f>
        <v>52650</v>
      </c>
      <c r="AX18" s="48">
        <f t="shared" si="2"/>
        <v>805992979</v>
      </c>
      <c r="AY18" s="43" t="s">
        <v>126</v>
      </c>
      <c r="AZ18" s="43" t="s">
        <v>135</v>
      </c>
      <c r="BA18" s="42">
        <v>85</v>
      </c>
      <c r="BB18" s="42" t="s">
        <v>136</v>
      </c>
      <c r="BC18" s="42" t="s">
        <v>137</v>
      </c>
      <c r="BD18" s="42"/>
    </row>
    <row r="19" spans="1:56" s="44" customFormat="1" ht="165.75" x14ac:dyDescent="0.25">
      <c r="A19" s="35">
        <v>124</v>
      </c>
      <c r="B19" s="12" t="s">
        <v>16</v>
      </c>
      <c r="C19" s="12" t="s">
        <v>17</v>
      </c>
      <c r="D19" s="12" t="s">
        <v>34</v>
      </c>
      <c r="E19" s="36" t="s">
        <v>35</v>
      </c>
      <c r="F19" s="37">
        <v>3.0999999999999999E-3</v>
      </c>
      <c r="G19" s="38">
        <v>2023</v>
      </c>
      <c r="H19" s="36" t="s">
        <v>25</v>
      </c>
      <c r="I19" s="39" t="s">
        <v>36</v>
      </c>
      <c r="J19" s="36" t="s">
        <v>18</v>
      </c>
      <c r="K19" s="38">
        <v>43</v>
      </c>
      <c r="L19" s="12" t="s">
        <v>27</v>
      </c>
      <c r="M19" s="14" t="s">
        <v>28</v>
      </c>
      <c r="N19" s="40" t="s">
        <v>91</v>
      </c>
      <c r="O19" s="14">
        <v>4301007</v>
      </c>
      <c r="P19" s="12" t="s">
        <v>37</v>
      </c>
      <c r="Q19" s="41" t="s">
        <v>38</v>
      </c>
      <c r="R19" s="12" t="s">
        <v>39</v>
      </c>
      <c r="S19" s="12">
        <v>430100700</v>
      </c>
      <c r="T19" s="12" t="s">
        <v>40</v>
      </c>
      <c r="U19" s="16" t="s">
        <v>79</v>
      </c>
      <c r="V19" s="14" t="s">
        <v>19</v>
      </c>
      <c r="W19" s="14">
        <v>2990</v>
      </c>
      <c r="X19" s="15" t="s">
        <v>92</v>
      </c>
      <c r="Y19" s="9">
        <v>2990</v>
      </c>
      <c r="Z19" s="9">
        <v>1244</v>
      </c>
      <c r="AA19" s="11">
        <f t="shared" ref="AA19:AA22" si="3">Z19/Y19</f>
        <v>0.41605351170568561</v>
      </c>
      <c r="AB19" s="47">
        <v>846960000</v>
      </c>
      <c r="AC19" s="48">
        <v>1295819887</v>
      </c>
      <c r="AD19" s="48">
        <f t="shared" ref="AD19" si="4">SUM(AG19:AR19)</f>
        <v>504852517</v>
      </c>
      <c r="AE19" s="48">
        <f t="shared" si="0"/>
        <v>504852517</v>
      </c>
      <c r="AF19" s="50">
        <f t="shared" si="1"/>
        <v>59.607598587890806</v>
      </c>
      <c r="AG19" s="48"/>
      <c r="AH19" s="48"/>
      <c r="AI19" s="48"/>
      <c r="AJ19" s="48"/>
      <c r="AK19" s="48"/>
      <c r="AL19" s="48"/>
      <c r="AM19" s="48">
        <v>504852517</v>
      </c>
      <c r="AN19" s="48"/>
      <c r="AO19" s="48"/>
      <c r="AP19" s="48"/>
      <c r="AQ19" s="48"/>
      <c r="AR19" s="48"/>
      <c r="AS19" s="18" t="s">
        <v>115</v>
      </c>
      <c r="AT19" s="26" t="s">
        <v>120</v>
      </c>
      <c r="AU19" s="20" t="s">
        <v>123</v>
      </c>
      <c r="AV19" s="10">
        <v>7</v>
      </c>
      <c r="AW19" s="9">
        <v>1244</v>
      </c>
      <c r="AX19" s="48">
        <f t="shared" si="2"/>
        <v>504852517</v>
      </c>
      <c r="AY19" s="43" t="s">
        <v>127</v>
      </c>
      <c r="AZ19" s="43" t="s">
        <v>131</v>
      </c>
      <c r="BA19" s="42">
        <v>41</v>
      </c>
      <c r="BB19" s="42" t="s">
        <v>136</v>
      </c>
      <c r="BC19" s="42" t="s">
        <v>137</v>
      </c>
      <c r="BD19" s="42"/>
    </row>
    <row r="20" spans="1:56" s="44" customFormat="1" ht="184.15" customHeight="1" x14ac:dyDescent="0.25">
      <c r="A20" s="35">
        <v>125</v>
      </c>
      <c r="B20" s="12" t="s">
        <v>16</v>
      </c>
      <c r="C20" s="12" t="s">
        <v>17</v>
      </c>
      <c r="D20" s="12" t="s">
        <v>41</v>
      </c>
      <c r="E20" s="36" t="s">
        <v>42</v>
      </c>
      <c r="F20" s="37">
        <v>3.0999999999999999E-3</v>
      </c>
      <c r="G20" s="38">
        <v>2023</v>
      </c>
      <c r="H20" s="36" t="s">
        <v>25</v>
      </c>
      <c r="I20" s="41" t="s">
        <v>43</v>
      </c>
      <c r="J20" s="36" t="s">
        <v>18</v>
      </c>
      <c r="K20" s="38">
        <v>43</v>
      </c>
      <c r="L20" s="12" t="s">
        <v>27</v>
      </c>
      <c r="M20" s="10" t="s">
        <v>57</v>
      </c>
      <c r="N20" s="12" t="s">
        <v>44</v>
      </c>
      <c r="O20" s="14">
        <v>4302001</v>
      </c>
      <c r="P20" s="12" t="s">
        <v>45</v>
      </c>
      <c r="Q20" s="41" t="s">
        <v>46</v>
      </c>
      <c r="R20" s="12" t="s">
        <v>47</v>
      </c>
      <c r="S20" s="12" t="s">
        <v>48</v>
      </c>
      <c r="T20" s="12" t="s">
        <v>49</v>
      </c>
      <c r="U20" s="16" t="s">
        <v>80</v>
      </c>
      <c r="V20" s="14" t="s">
        <v>19</v>
      </c>
      <c r="W20" s="14">
        <v>2344</v>
      </c>
      <c r="X20" s="15" t="s">
        <v>92</v>
      </c>
      <c r="Y20" s="9">
        <v>2344</v>
      </c>
      <c r="Z20" s="9">
        <v>2377</v>
      </c>
      <c r="AA20" s="11">
        <f t="shared" si="3"/>
        <v>1.0140784982935154</v>
      </c>
      <c r="AB20" s="47">
        <v>1626163200</v>
      </c>
      <c r="AC20" s="48">
        <v>2502765280</v>
      </c>
      <c r="AD20" s="48">
        <v>2281563839</v>
      </c>
      <c r="AE20" s="48">
        <v>1181238946</v>
      </c>
      <c r="AF20" s="50">
        <f t="shared" si="1"/>
        <v>72.639630880836563</v>
      </c>
      <c r="AG20" s="48"/>
      <c r="AH20" s="48"/>
      <c r="AI20" s="48"/>
      <c r="AJ20" s="48"/>
      <c r="AK20" s="48"/>
      <c r="AL20" s="48"/>
      <c r="AM20" s="48">
        <v>1181238946</v>
      </c>
      <c r="AN20" s="48"/>
      <c r="AO20" s="48"/>
      <c r="AP20" s="48"/>
      <c r="AQ20" s="48"/>
      <c r="AR20" s="48"/>
      <c r="AS20" s="18" t="s">
        <v>116</v>
      </c>
      <c r="AT20" s="26" t="s">
        <v>121</v>
      </c>
      <c r="AU20" s="20" t="s">
        <v>123</v>
      </c>
      <c r="AV20" s="10">
        <v>7</v>
      </c>
      <c r="AW20" s="9">
        <v>2377</v>
      </c>
      <c r="AX20" s="48">
        <f t="shared" si="2"/>
        <v>1181238946</v>
      </c>
      <c r="AY20" s="43" t="s">
        <v>128</v>
      </c>
      <c r="AZ20" s="43" t="s">
        <v>133</v>
      </c>
      <c r="BA20" s="42">
        <v>101</v>
      </c>
      <c r="BB20" s="42" t="s">
        <v>136</v>
      </c>
      <c r="BC20" s="42" t="s">
        <v>137</v>
      </c>
      <c r="BD20" s="42"/>
    </row>
    <row r="21" spans="1:56" s="44" customFormat="1" ht="108.6" customHeight="1" x14ac:dyDescent="0.25">
      <c r="A21" s="35">
        <v>126</v>
      </c>
      <c r="B21" s="12" t="s">
        <v>16</v>
      </c>
      <c r="C21" s="12" t="s">
        <v>17</v>
      </c>
      <c r="D21" s="12" t="s">
        <v>41</v>
      </c>
      <c r="E21" s="36" t="s">
        <v>42</v>
      </c>
      <c r="F21" s="37">
        <v>3.0999999999999999E-3</v>
      </c>
      <c r="G21" s="38">
        <v>2023</v>
      </c>
      <c r="H21" s="36" t="s">
        <v>25</v>
      </c>
      <c r="I21" s="41" t="s">
        <v>43</v>
      </c>
      <c r="J21" s="36" t="s">
        <v>18</v>
      </c>
      <c r="K21" s="38">
        <v>43</v>
      </c>
      <c r="L21" s="12" t="s">
        <v>27</v>
      </c>
      <c r="M21" s="10" t="s">
        <v>57</v>
      </c>
      <c r="N21" s="12" t="s">
        <v>44</v>
      </c>
      <c r="O21" s="14">
        <v>4302002</v>
      </c>
      <c r="P21" s="12" t="s">
        <v>50</v>
      </c>
      <c r="Q21" s="41" t="s">
        <v>51</v>
      </c>
      <c r="R21" s="12" t="s">
        <v>52</v>
      </c>
      <c r="S21" s="12">
        <v>430200200</v>
      </c>
      <c r="T21" s="12" t="s">
        <v>53</v>
      </c>
      <c r="U21" s="16" t="s">
        <v>72</v>
      </c>
      <c r="V21" s="14" t="s">
        <v>19</v>
      </c>
      <c r="W21" s="14">
        <v>406</v>
      </c>
      <c r="X21" s="15" t="s">
        <v>92</v>
      </c>
      <c r="Y21" s="10">
        <v>406</v>
      </c>
      <c r="Z21" s="10">
        <v>303</v>
      </c>
      <c r="AA21" s="11">
        <f t="shared" si="3"/>
        <v>0.74630541871921185</v>
      </c>
      <c r="AB21" s="47">
        <v>1465240800</v>
      </c>
      <c r="AC21" s="48">
        <v>731866648</v>
      </c>
      <c r="AD21" s="48">
        <v>267199994</v>
      </c>
      <c r="AE21" s="48">
        <f t="shared" si="0"/>
        <v>202866664</v>
      </c>
      <c r="AF21" s="50">
        <f t="shared" si="1"/>
        <v>13.845278127663384</v>
      </c>
      <c r="AG21" s="48"/>
      <c r="AH21" s="48"/>
      <c r="AI21" s="48"/>
      <c r="AJ21" s="48"/>
      <c r="AK21" s="48"/>
      <c r="AL21" s="48"/>
      <c r="AM21" s="48">
        <v>202866664</v>
      </c>
      <c r="AN21" s="48"/>
      <c r="AO21" s="48"/>
      <c r="AP21" s="48"/>
      <c r="AQ21" s="48"/>
      <c r="AR21" s="48"/>
      <c r="AS21" s="18" t="s">
        <v>116</v>
      </c>
      <c r="AT21" s="19" t="s">
        <v>122</v>
      </c>
      <c r="AU21" s="20" t="s">
        <v>123</v>
      </c>
      <c r="AV21" s="10">
        <v>7</v>
      </c>
      <c r="AW21" s="10">
        <v>303</v>
      </c>
      <c r="AX21" s="48">
        <f t="shared" si="2"/>
        <v>202866664</v>
      </c>
      <c r="AY21" s="43" t="s">
        <v>72</v>
      </c>
      <c r="AZ21" s="43" t="s">
        <v>134</v>
      </c>
      <c r="BA21" s="42">
        <v>75</v>
      </c>
      <c r="BB21" s="42" t="s">
        <v>136</v>
      </c>
      <c r="BC21" s="42" t="s">
        <v>137</v>
      </c>
      <c r="BD21" s="42"/>
    </row>
    <row r="22" spans="1:56" s="44" customFormat="1" ht="169.9" customHeight="1" x14ac:dyDescent="0.25">
      <c r="A22" s="35">
        <v>127</v>
      </c>
      <c r="B22" s="12" t="s">
        <v>16</v>
      </c>
      <c r="C22" s="12" t="s">
        <v>17</v>
      </c>
      <c r="D22" s="12" t="s">
        <v>41</v>
      </c>
      <c r="E22" s="36" t="s">
        <v>42</v>
      </c>
      <c r="F22" s="37">
        <v>3.0999999999999999E-3</v>
      </c>
      <c r="G22" s="38">
        <v>2023</v>
      </c>
      <c r="H22" s="36" t="s">
        <v>25</v>
      </c>
      <c r="I22" s="41" t="s">
        <v>43</v>
      </c>
      <c r="J22" s="36" t="s">
        <v>18</v>
      </c>
      <c r="K22" s="38">
        <v>43</v>
      </c>
      <c r="L22" s="12" t="s">
        <v>27</v>
      </c>
      <c r="M22" s="10" t="s">
        <v>57</v>
      </c>
      <c r="N22" s="12" t="s">
        <v>44</v>
      </c>
      <c r="O22" s="14">
        <v>4302062</v>
      </c>
      <c r="P22" s="12" t="s">
        <v>20</v>
      </c>
      <c r="Q22" s="41" t="s">
        <v>54</v>
      </c>
      <c r="R22" s="12" t="s">
        <v>55</v>
      </c>
      <c r="S22" s="12">
        <v>430206200</v>
      </c>
      <c r="T22" s="12" t="s">
        <v>56</v>
      </c>
      <c r="U22" s="16" t="s">
        <v>81</v>
      </c>
      <c r="V22" s="14" t="s">
        <v>19</v>
      </c>
      <c r="W22" s="14">
        <v>8</v>
      </c>
      <c r="X22" s="15" t="s">
        <v>92</v>
      </c>
      <c r="Y22" s="10">
        <v>8</v>
      </c>
      <c r="Z22" s="10">
        <v>4</v>
      </c>
      <c r="AA22" s="11">
        <f t="shared" si="3"/>
        <v>0.5</v>
      </c>
      <c r="AB22" s="47">
        <v>211740000</v>
      </c>
      <c r="AC22" s="47">
        <v>298446728.1410256</v>
      </c>
      <c r="AD22" s="47">
        <v>92519450.384615377</v>
      </c>
      <c r="AE22" s="48">
        <f t="shared" si="0"/>
        <v>92519450</v>
      </c>
      <c r="AF22" s="50">
        <f t="shared" si="1"/>
        <v>43.694838008878811</v>
      </c>
      <c r="AG22" s="48"/>
      <c r="AH22" s="48"/>
      <c r="AI22" s="48"/>
      <c r="AJ22" s="48"/>
      <c r="AK22" s="48"/>
      <c r="AL22" s="48"/>
      <c r="AM22" s="48">
        <v>92519450</v>
      </c>
      <c r="AN22" s="48"/>
      <c r="AO22" s="48"/>
      <c r="AP22" s="48"/>
      <c r="AQ22" s="48"/>
      <c r="AR22" s="48"/>
      <c r="AS22" s="18" t="s">
        <v>116</v>
      </c>
      <c r="AT22" s="19" t="s">
        <v>122</v>
      </c>
      <c r="AU22" s="20" t="s">
        <v>123</v>
      </c>
      <c r="AV22" s="10">
        <v>7</v>
      </c>
      <c r="AW22" s="10">
        <v>3</v>
      </c>
      <c r="AX22" s="48">
        <f t="shared" si="2"/>
        <v>92519450</v>
      </c>
      <c r="AY22" s="49" t="s">
        <v>81</v>
      </c>
      <c r="AZ22" s="18" t="s">
        <v>132</v>
      </c>
      <c r="BA22" s="42">
        <v>38</v>
      </c>
      <c r="BB22" s="42" t="s">
        <v>136</v>
      </c>
      <c r="BC22" s="42" t="s">
        <v>137</v>
      </c>
      <c r="BD22" s="42"/>
    </row>
    <row r="23" spans="1:56" x14ac:dyDescent="0.25">
      <c r="AB23" s="45">
        <f>SUM(AB16:AB22)</f>
        <v>9492360454</v>
      </c>
      <c r="AC23" s="45"/>
      <c r="BD23" s="45"/>
    </row>
    <row r="24" spans="1:56" x14ac:dyDescent="0.25">
      <c r="BD24" s="45"/>
    </row>
    <row r="25" spans="1:56" x14ac:dyDescent="0.25">
      <c r="AB25" s="45"/>
    </row>
  </sheetData>
  <autoFilter ref="A15:BD22" xr:uid="{00000000-0009-0000-0000-000000000000}"/>
  <mergeCells count="34">
    <mergeCell ref="AG14:AR14"/>
    <mergeCell ref="C12:P12"/>
    <mergeCell ref="A3:I3"/>
    <mergeCell ref="A4:I4"/>
    <mergeCell ref="A5:I5"/>
    <mergeCell ref="A7:I7"/>
    <mergeCell ref="A8:I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AA17:AA18"/>
    <mergeCell ref="AB17:AB18"/>
    <mergeCell ref="U17:U18"/>
    <mergeCell ref="V17:V18"/>
    <mergeCell ref="W17:W18"/>
    <mergeCell ref="X17:X18"/>
    <mergeCell ref="Y17:Y18"/>
  </mergeCells>
  <phoneticPr fontId="21" type="noConversion"/>
  <dataValidations count="2">
    <dataValidation type="whole" allowBlank="1" showInputMessage="1" showErrorMessage="1" sqref="G16:G17 G19:G22" xr:uid="{00000000-0002-0000-0000-000000000000}">
      <formula1>2000</formula1>
      <formula2>2023</formula2>
    </dataValidation>
    <dataValidation type="list" allowBlank="1" showInputMessage="1" showErrorMessage="1" sqref="M20:M22" xr:uid="{00000000-0002-0000-0000-000001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 TERCER TRIMESTRE </vt:lpstr>
      <vt:lpstr>'SEGUIMIENTO TERCER TRIMESTRE '!Área_de_impresión</vt:lpstr>
    </vt:vector>
  </TitlesOfParts>
  <Company>Wi-Black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Per§onal_</dc:creator>
  <cp:lastModifiedBy>Monica Mera Ceron</cp:lastModifiedBy>
  <dcterms:created xsi:type="dcterms:W3CDTF">2024-04-20T19:28:58Z</dcterms:created>
  <dcterms:modified xsi:type="dcterms:W3CDTF">2025-10-06T19:08:59Z</dcterms:modified>
</cp:coreProperties>
</file>