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 DE ACCION\2023\SEGUIMIENTO SEGUNDO TRIMESTRE 2023\"/>
    </mc:Choice>
  </mc:AlternateContent>
  <xr:revisionPtr revIDLastSave="0" documentId="13_ncr:1_{56639745-142A-4CAF-A07C-E36FC98FA1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GTO. PRIMER SEMESTRE 2023" sheetId="1" r:id="rId1"/>
  </sheets>
  <definedNames>
    <definedName name="_xlnm._FilterDatabase" localSheetId="0" hidden="1">'SGTO. PRIMER SEMESTRE 2023'!$A$9:$AO$18</definedName>
    <definedName name="_ftn1" localSheetId="0">'SGTO. PRIMER SEMESTRE 2023'!#REF!</definedName>
    <definedName name="_ftn2" localSheetId="0">'SGTO. PRIMER SEMESTRE 2023'!#REF!</definedName>
    <definedName name="_ftnref1" localSheetId="0">'SGTO. PRIMER SEMESTRE 2023'!#REF!</definedName>
    <definedName name="_ftnref2" localSheetId="0">'SGTO. PRIMER SEMESTRE 2023'!#REF!</definedName>
    <definedName name="_xlnm.Print_Area" localSheetId="0">'SGTO. PRIMER SEMESTRE 2023'!$J$10:$AO$15</definedName>
  </definedNames>
  <calcPr calcId="181029"/>
</workbook>
</file>

<file path=xl/calcChain.xml><?xml version="1.0" encoding="utf-8"?>
<calcChain xmlns="http://schemas.openxmlformats.org/spreadsheetml/2006/main">
  <c r="AI10" i="1" l="1"/>
  <c r="AI11" i="1"/>
  <c r="AB15" i="1" l="1"/>
  <c r="AB14" i="1"/>
  <c r="AB13" i="1"/>
  <c r="AB12" i="1"/>
  <c r="AB11" i="1"/>
  <c r="AB10" i="1"/>
  <c r="AK12" i="1"/>
  <c r="AK14" i="1"/>
  <c r="Z15" i="1"/>
  <c r="AK15" i="1" s="1"/>
  <c r="Z14" i="1"/>
  <c r="Z13" i="1"/>
  <c r="AK13" i="1" s="1"/>
  <c r="Z12" i="1"/>
  <c r="Z11" i="1"/>
  <c r="AK11" i="1" s="1"/>
  <c r="Z10" i="1"/>
  <c r="AK10" i="1" s="1"/>
</calcChain>
</file>

<file path=xl/sharedStrings.xml><?xml version="1.0" encoding="utf-8"?>
<sst xmlns="http://schemas.openxmlformats.org/spreadsheetml/2006/main" count="151" uniqueCount="106">
  <si>
    <t>Indicadores de producto</t>
  </si>
  <si>
    <t>Metas del Cuatrienio</t>
  </si>
  <si>
    <t>Personas beneficiadas</t>
  </si>
  <si>
    <t>Formación y preparación de deportistas</t>
  </si>
  <si>
    <t>Servicio de preparación deportiva</t>
  </si>
  <si>
    <t>Atletas preparados</t>
  </si>
  <si>
    <t>495 deportistas preparados técnica y físicamente, para competir en una disciplina deportiva</t>
  </si>
  <si>
    <t>Servicio de organización de eventos deportivos de alto rendimiento</t>
  </si>
  <si>
    <t xml:space="preserve">Deportistas que participan en eventos deportivos de alto rendimiento con sede en Colombia </t>
  </si>
  <si>
    <t>495 deportistas participantes en competencias y eventos federados de alto rendimiento.</t>
  </si>
  <si>
    <t>Fomento a la recreación, la actividad física y el deporte</t>
  </si>
  <si>
    <t>Servicio de Escuelas Deportivas</t>
  </si>
  <si>
    <t>Niños, niñas, adolescentes y jóvenes inscritos en Escuelas Deportivas</t>
  </si>
  <si>
    <t>1.120 niños, niñas, adolescentes y jóvenes inscritos en escuelas deportivas</t>
  </si>
  <si>
    <t>Servicio de promoción de la actividad física, la recreación y el deporte</t>
  </si>
  <si>
    <t>Municipios vinculados al programa Supérate-Intercolegiados</t>
  </si>
  <si>
    <t>18.558 personas inscritas en el programa Supérate - intercolegiados</t>
  </si>
  <si>
    <t>Servicio de apoyo a la actividad física, la recreación y el deporte</t>
  </si>
  <si>
    <t>Personas atendidas por los programas de recreación, deporte social comunitario, actividad física y aprovechamiento del tiempo libre</t>
  </si>
  <si>
    <t>Programa</t>
  </si>
  <si>
    <t>Código programa</t>
  </si>
  <si>
    <t>Línea Estratégica</t>
  </si>
  <si>
    <t>Equidad para la Paz Territorial</t>
  </si>
  <si>
    <t>Aumentar al 33.15%  la cobertura de deportistas entre los 7 y 29 años participando en actividades del deporte competitivo</t>
  </si>
  <si>
    <t>Cobertura en deporte competitivo</t>
  </si>
  <si>
    <t>Aumentar a 45.78% la cobertura en deporte formativo en personas de 7 y 17 años</t>
  </si>
  <si>
    <t>Cobertura en deporte formativo</t>
  </si>
  <si>
    <t>Aumentar a 9.61% la cobertura en actividad física, deportiva y recreativa preventiva en personas de 0 a 90 años.</t>
  </si>
  <si>
    <t xml:space="preserve">Cobertura en actividad física, deportiva y recreativa preventiva </t>
  </si>
  <si>
    <t>GOBERNACIÓN DEL CAUCA</t>
  </si>
  <si>
    <t>OFICINA ASESORA DE PLANEACIÓN</t>
  </si>
  <si>
    <t>PLAN DEPARTAMENTAL DE DESARROLLO 2020-2023 "42 MOTIVOS PARA AVANZAR"</t>
  </si>
  <si>
    <t xml:space="preserve">
39.000, personas participando en la promoción de la actividad física, la recreación y el deporte con enfoque diferencia étnico y género</t>
  </si>
  <si>
    <t xml:space="preserve">
91.000 personas participando en actividades de apoyo a la actividad física, la recreación y el deporte con enfoque diferencial étnico y género
</t>
  </si>
  <si>
    <t>4302001</t>
  </si>
  <si>
    <t>4302004</t>
  </si>
  <si>
    <t>4301007</t>
  </si>
  <si>
    <t>4301037</t>
  </si>
  <si>
    <t>430200400</t>
  </si>
  <si>
    <t>430100700</t>
  </si>
  <si>
    <t>430100100</t>
  </si>
  <si>
    <t>Código del indicador de producto</t>
  </si>
  <si>
    <t>Código del producto</t>
  </si>
  <si>
    <t>Nombre del Sector</t>
  </si>
  <si>
    <t>Deporte y Recreación</t>
  </si>
  <si>
    <t>Código del sector</t>
  </si>
  <si>
    <t>Indicador de Bienestar</t>
  </si>
  <si>
    <t>Línea base</t>
  </si>
  <si>
    <t>Año base</t>
  </si>
  <si>
    <t>Fuente</t>
  </si>
  <si>
    <t>Datos estadísticos de INDEPORTES</t>
  </si>
  <si>
    <t xml:space="preserve">Datos estadísticos de INDEPORTES </t>
  </si>
  <si>
    <t>Indeportes Cauca 
Oficina de Gestión Social y Asuntos Poblacionales
Secretaría de Salud Departamental    Secretaria de Infraestructura</t>
  </si>
  <si>
    <t>Código Subprograma</t>
  </si>
  <si>
    <t>Subprograma</t>
  </si>
  <si>
    <t>Recreación y deporte</t>
  </si>
  <si>
    <t>Descripción del Programa</t>
  </si>
  <si>
    <t>Orientado a contribuir a la construcción del tejido social, vinculando a las diversas regiones del país a través de la recreación, la actividad física, el deporte social, el deporte formativo y el juego.</t>
  </si>
  <si>
    <t xml:space="preserve">Orientado a mejorar la organización y capacidad de gestión y financiación de los organismos que conforman el deporte asociado, con el fin de garantizar que los procesos de desarrollo de los talentos deportivos y de los atletas de alto rendimiento cuenten con condiciones óptimas para su preparación y competición deportiva. </t>
  </si>
  <si>
    <t>Estampillas</t>
  </si>
  <si>
    <t>Cofinanciación</t>
  </si>
  <si>
    <t>Recursos propios</t>
  </si>
  <si>
    <t>Transferencias nacionales</t>
  </si>
  <si>
    <t>No. Meta de Producto</t>
  </si>
  <si>
    <t>Meta de Resultado</t>
  </si>
  <si>
    <t>Productos</t>
  </si>
  <si>
    <t>Tipo de meta (Mantenimiento, Incremento, Reducción)</t>
  </si>
  <si>
    <t>Sistema General de Participaciones</t>
  </si>
  <si>
    <t>Sistema General de Regalías</t>
  </si>
  <si>
    <t>Otros recursos de gestión</t>
  </si>
  <si>
    <t>Meta de producto  programada para la vigencia 2023</t>
  </si>
  <si>
    <t>Unidades de producto</t>
  </si>
  <si>
    <t>Unidad de medida</t>
  </si>
  <si>
    <t>Número</t>
  </si>
  <si>
    <t xml:space="preserve">Incremento </t>
  </si>
  <si>
    <t xml:space="preserve">SEGUIMIENTO  EJECUCIÓN METAS </t>
  </si>
  <si>
    <t>Total recursos programados por meta vigencia 2023 (pesos)</t>
  </si>
  <si>
    <t>Línea Base (2022)</t>
  </si>
  <si>
    <t>Municipios beneficiados</t>
  </si>
  <si>
    <t>Marcar con una X si el proyecto corresponde a compromisos de los Diálogos Sociales</t>
  </si>
  <si>
    <t>Observaciones</t>
  </si>
  <si>
    <t>Proyectos en Ejecución para el cumplimiento de la meta Vigencia 2023</t>
  </si>
  <si>
    <t xml:space="preserve">Productos  obtenidos  de la ejecución del proyecto  </t>
  </si>
  <si>
    <t>PRIMER SEMESTRE VIGENCIA 2023</t>
  </si>
  <si>
    <t>RECURSOS EJECUTADOS POR FUENTE PRIMER SEMESTRE DE 2023  (PESOS)</t>
  </si>
  <si>
    <t>Porcentaje de Ejecución del proyecto Primer Semestre de 2023 (Corte a 30 de Junio de 2023)</t>
  </si>
  <si>
    <t xml:space="preserve">Meta de producto  ejecutada  Primer Semestre de 2023    (Corte 30 de Junio de 2023) </t>
  </si>
  <si>
    <t xml:space="preserve">Porcentaje ejecución   Primer Semestre de 2023    (Corte 30 de Junio de 2023) </t>
  </si>
  <si>
    <t xml:space="preserve">Total Recursos Ejecutados Primer Semestre de 2023    (Corte 30 de Junio de 2023) </t>
  </si>
  <si>
    <t xml:space="preserve">Proyecto: AMPLIACIÓN DE LA COBERTURA DEL DEPORTE FORMATIVO Y COMPETITIVO PARA AVANZAR EN EL CIERRE DE BRECHAS
SOCIALES DEL DEPARTAMENTO DEL CAUCA. Bpin 2021003190130.
</t>
  </si>
  <si>
    <t>Deportistas preparados fisica, tecnica y sicologicamente, en competencias a nivel nacional e internacional, para desarrollar habilidades al maximo potencial, con el fín de obtener altos logros en su actividad deportiva</t>
  </si>
  <si>
    <t>Popayan. Timbio, Piendamo. Puerto Tejada, Guachene, Santander de Q, Villarrica, Miranda, Caloto,Patia</t>
  </si>
  <si>
    <t>bpin 2022003190161-fortalecimiento de altos logros proyectados a juegos nacionales 2023 para ampliar la cobertura de deportistas del departamento del cauca</t>
  </si>
  <si>
    <t>Deportistas Caucanos con participación exitosa en eventos nacionales e internacionales.</t>
  </si>
  <si>
    <t>Programa institucional Habitos y estilos de vida saludable - Mision y vision de la entidad</t>
  </si>
  <si>
    <t>Promoción de los Hábitos y Estilos de Vida Saludable, con el propósito de sensibilizar, comprometer y capacitar a líderes comunitarios y de salud, en acciones para la práctica regular de la actividad física, tanto en el sector urbano como rural.</t>
  </si>
  <si>
    <t>Popayan, Sotara, Caldono</t>
  </si>
  <si>
    <r>
      <t xml:space="preserve">“CONFORMACION DE 42 ESCUELAS DE FORMACION DEPORTIVA PARA AVANZAR EN EL DEPARTAMENTO DEL CAUCA”. </t>
    </r>
    <r>
      <rPr>
        <sz val="11"/>
        <color theme="1"/>
        <rFont val="Calibri"/>
        <family val="2"/>
        <scheme val="minor"/>
      </rPr>
      <t>BPIN 2022003190097,</t>
    </r>
  </si>
  <si>
    <t>Programa institucional recreacion - Mision y vision de la entidad - tasa prodeporte</t>
  </si>
  <si>
    <t>Popayan</t>
  </si>
  <si>
    <t>Apoyo a la poblacion caucana, en la actividad fisica, recreacional y deportiva, en las siguientes lineas poblacionales: Primera infancia.
Infancia, adolescencia y juventud.
Adulto Mayor
Discapacidad</t>
  </si>
  <si>
    <t>Niños y niñas fundamentados tecnica y fisicamente enla practica de una disciplina deportiva.</t>
  </si>
  <si>
    <t xml:space="preserve">Timbio, Buenos Aires, Totoró, Puerto Tejada, guachené, Villarica, </t>
  </si>
  <si>
    <t>Programa “Juegos Intercolegiados Nacionales 2022” MINDEPORTE..
Tasa Prodeporte, Ordenanza 055 de septiembre 11 de 2020</t>
  </si>
  <si>
    <t>Desarrollar el proceso de inscripción en la plataforma institucional.
Ejecucion de las diferentes fases zonal Departamental.
Fase final departamental.
Fase Final Nacional.
Fase regional pacifico.</t>
  </si>
  <si>
    <t>todos los municipios del Cauca, excepto Popayan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</si>
</sst>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#,##0.0"/>
    <numFmt numFmtId="170" formatCode="&quot;$&quot;#,##0;[Red]\-&quot;$&quot;#,##0"/>
  </numFmts>
  <fonts count="21" x14ac:knownFonts="1">
    <font>
      <sz val="11"/>
      <color theme="1"/>
      <name val="Calibri"/>
      <family val="2"/>
      <scheme val="minor"/>
    </font>
    <font>
      <sz val="11"/>
      <name val="Cambria"/>
      <family val="2"/>
      <scheme val="major"/>
    </font>
    <font>
      <sz val="9"/>
      <name val="Calibri"/>
      <family val="2"/>
      <scheme val="minor"/>
    </font>
    <font>
      <b/>
      <sz val="11"/>
      <color rgb="FF6F6F6E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1C2F3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16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6EBA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2E75B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2" borderId="2">
      <alignment horizontal="center" vertical="center" wrapText="1"/>
    </xf>
    <xf numFmtId="0" fontId="3" fillId="3" borderId="3">
      <alignment horizontal="center" vertical="center" wrapText="1"/>
    </xf>
    <xf numFmtId="41" fontId="4" fillId="0" borderId="0" applyFont="0" applyFill="0" applyBorder="0" applyAlignment="0" applyProtection="0"/>
    <xf numFmtId="0" fontId="5" fillId="4" borderId="4" applyAlignment="0">
      <alignment horizontal="center" vertical="center" wrapText="1"/>
    </xf>
    <xf numFmtId="0" fontId="6" fillId="0" borderId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 wrapText="1"/>
    </xf>
    <xf numFmtId="10" fontId="2" fillId="0" borderId="1" xfId="24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169" fontId="16" fillId="0" borderId="0" xfId="0" applyNumberFormat="1" applyFont="1" applyAlignment="1">
      <alignment horizontal="right" vertical="top" wrapText="1"/>
    </xf>
    <xf numFmtId="169" fontId="0" fillId="0" borderId="0" xfId="0" applyNumberForma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vertical="top" wrapText="1"/>
    </xf>
    <xf numFmtId="3" fontId="9" fillId="5" borderId="5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2" fontId="0" fillId="0" borderId="0" xfId="0" applyNumberFormat="1"/>
    <xf numFmtId="3" fontId="0" fillId="0" borderId="0" xfId="0" applyNumberFormat="1"/>
    <xf numFmtId="0" fontId="9" fillId="0" borderId="0" xfId="0" applyFont="1" applyAlignment="1">
      <alignment horizontal="center" vertical="top" wrapText="1"/>
    </xf>
    <xf numFmtId="0" fontId="17" fillId="0" borderId="1" xfId="1" applyFont="1" applyFill="1" applyBorder="1">
      <alignment horizontal="center" vertical="center" wrapText="1"/>
    </xf>
    <xf numFmtId="3" fontId="17" fillId="0" borderId="1" xfId="0" applyNumberFormat="1" applyFont="1" applyBorder="1" applyAlignment="1">
      <alignment horizontal="left" vertical="top" wrapText="1"/>
    </xf>
    <xf numFmtId="9" fontId="2" fillId="0" borderId="1" xfId="24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18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9" fontId="2" fillId="0" borderId="1" xfId="24" applyFont="1" applyBorder="1" applyAlignment="1">
      <alignment horizontal="center" vertical="top" wrapText="1"/>
    </xf>
    <xf numFmtId="170" fontId="20" fillId="0" borderId="1" xfId="0" applyNumberFormat="1" applyFont="1" applyBorder="1" applyAlignment="1">
      <alignment horizontal="center" vertical="center" wrapText="1" readingOrder="1"/>
    </xf>
    <xf numFmtId="3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0" fillId="0" borderId="0" xfId="0" applyAlignment="1">
      <alignment wrapText="1"/>
    </xf>
    <xf numFmtId="43" fontId="0" fillId="0" borderId="11" xfId="42" applyFont="1" applyBorder="1"/>
    <xf numFmtId="3" fontId="17" fillId="0" borderId="1" xfId="0" applyNumberFormat="1" applyFont="1" applyBorder="1" applyAlignment="1">
      <alignment horizontal="left" wrapText="1"/>
    </xf>
    <xf numFmtId="0" fontId="18" fillId="7" borderId="1" xfId="0" applyFont="1" applyFill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</cellXfs>
  <cellStyles count="43">
    <cellStyle name="KPT04" xfId="2" xr:uid="{00000000-0005-0000-0000-000000000000}"/>
    <cellStyle name="KPT06_Main" xfId="4" xr:uid="{00000000-0005-0000-0000-000001000000}"/>
    <cellStyle name="Millares" xfId="42" builtinId="3"/>
    <cellStyle name="Millares [0] 2" xfId="3" xr:uid="{00000000-0005-0000-0000-000002000000}"/>
    <cellStyle name="Millares [0] 2 2" xfId="34" xr:uid="{00000000-0005-0000-0000-000003000000}"/>
    <cellStyle name="Millares [0] 3" xfId="25" xr:uid="{00000000-0005-0000-0000-000004000000}"/>
    <cellStyle name="Millares [0] 3 2" xfId="39" xr:uid="{00000000-0005-0000-0000-000005000000}"/>
    <cellStyle name="Millares 11" xfId="27" xr:uid="{00000000-0005-0000-0000-000006000000}"/>
    <cellStyle name="Millares 11 2" xfId="41" xr:uid="{00000000-0005-0000-0000-000007000000}"/>
    <cellStyle name="Millares 2" xfId="11" xr:uid="{00000000-0005-0000-0000-000008000000}"/>
    <cellStyle name="Millares 3" xfId="14" xr:uid="{00000000-0005-0000-0000-000009000000}"/>
    <cellStyle name="Millares 5" xfId="23" xr:uid="{00000000-0005-0000-0000-00000A000000}"/>
    <cellStyle name="Millares 5 2" xfId="38" xr:uid="{00000000-0005-0000-0000-00000B000000}"/>
    <cellStyle name="Moneda [0] 2" xfId="6" xr:uid="{00000000-0005-0000-0000-00000C000000}"/>
    <cellStyle name="Moneda [0] 3" xfId="26" xr:uid="{00000000-0005-0000-0000-00000D000000}"/>
    <cellStyle name="Moneda [0] 3 2" xfId="40" xr:uid="{00000000-0005-0000-0000-00000E000000}"/>
    <cellStyle name="Moneda 10" xfId="21" xr:uid="{00000000-0005-0000-0000-00000F000000}"/>
    <cellStyle name="Moneda 11" xfId="22" xr:uid="{00000000-0005-0000-0000-000010000000}"/>
    <cellStyle name="Moneda 12" xfId="12" xr:uid="{00000000-0005-0000-0000-000011000000}"/>
    <cellStyle name="Moneda 13" xfId="28" xr:uid="{00000000-0005-0000-0000-000012000000}"/>
    <cellStyle name="Moneda 14" xfId="29" xr:uid="{00000000-0005-0000-0000-000013000000}"/>
    <cellStyle name="Moneda 2" xfId="7" xr:uid="{00000000-0005-0000-0000-000014000000}"/>
    <cellStyle name="Moneda 2 2" xfId="35" xr:uid="{00000000-0005-0000-0000-000015000000}"/>
    <cellStyle name="Moneda 3" xfId="10" xr:uid="{00000000-0005-0000-0000-000016000000}"/>
    <cellStyle name="Moneda 3 2" xfId="37" xr:uid="{00000000-0005-0000-0000-000017000000}"/>
    <cellStyle name="Moneda 4" xfId="9" xr:uid="{00000000-0005-0000-0000-000018000000}"/>
    <cellStyle name="Moneda 4 2" xfId="36" xr:uid="{00000000-0005-0000-0000-000019000000}"/>
    <cellStyle name="Moneda 5" xfId="16" xr:uid="{00000000-0005-0000-0000-00001A000000}"/>
    <cellStyle name="Moneda 6" xfId="17" xr:uid="{00000000-0005-0000-0000-00001B000000}"/>
    <cellStyle name="Moneda 69" xfId="30" xr:uid="{00000000-0005-0000-0000-00001C000000}"/>
    <cellStyle name="Moneda 7" xfId="18" xr:uid="{00000000-0005-0000-0000-00001D000000}"/>
    <cellStyle name="Moneda 70" xfId="31" xr:uid="{00000000-0005-0000-0000-00001E000000}"/>
    <cellStyle name="Moneda 71" xfId="32" xr:uid="{00000000-0005-0000-0000-00001F000000}"/>
    <cellStyle name="Moneda 72" xfId="33" xr:uid="{00000000-0005-0000-0000-000020000000}"/>
    <cellStyle name="Moneda 8" xfId="20" xr:uid="{00000000-0005-0000-0000-000021000000}"/>
    <cellStyle name="Moneda 9" xfId="19" xr:uid="{00000000-0005-0000-0000-000022000000}"/>
    <cellStyle name="Normal" xfId="0" builtinId="0"/>
    <cellStyle name="Normal 14" xfId="8" xr:uid="{00000000-0005-0000-0000-000024000000}"/>
    <cellStyle name="Normal 2" xfId="5" xr:uid="{00000000-0005-0000-0000-000025000000}"/>
    <cellStyle name="Normal 3" xfId="13" xr:uid="{00000000-0005-0000-0000-000026000000}"/>
    <cellStyle name="PDD" xfId="1" xr:uid="{00000000-0005-0000-0000-000027000000}"/>
    <cellStyle name="Porcentaje" xfId="24" builtinId="5"/>
    <cellStyle name="Porcentaje 2" xfId="15" xr:uid="{00000000-0005-0000-0000-000029000000}"/>
  </cellStyles>
  <dxfs count="0"/>
  <tableStyles count="0" defaultTableStyle="TableStyleMedium2" defaultPivotStyle="PivotStyleLight16"/>
  <colors>
    <mruColors>
      <color rgb="FFFFFFCC"/>
      <color rgb="FFFFFF99"/>
      <color rgb="FFEA2D00"/>
      <color rgb="FFE86E0A"/>
      <color rgb="FF7C9B3F"/>
      <color rgb="FFD9B3FF"/>
      <color rgb="FFFFBB57"/>
      <color rgb="FFFFFFBD"/>
      <color rgb="FFD393FF"/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8"/>
  <sheetViews>
    <sheetView tabSelected="1" topLeftCell="O7" zoomScale="70" zoomScaleNormal="70" workbookViewId="0">
      <selection activeCell="Y10" sqref="Y10"/>
    </sheetView>
  </sheetViews>
  <sheetFormatPr baseColWidth="10" defaultRowHeight="14.4" x14ac:dyDescent="0.3"/>
  <cols>
    <col min="1" max="1" width="16.6640625" customWidth="1"/>
    <col min="2" max="2" width="21.6640625" customWidth="1"/>
    <col min="3" max="3" width="23.6640625" customWidth="1"/>
    <col min="4" max="4" width="18.109375" customWidth="1"/>
    <col min="5" max="5" width="19.44140625" customWidth="1"/>
    <col min="6" max="6" width="37.88671875" style="2" customWidth="1"/>
    <col min="7" max="7" width="30.33203125" customWidth="1"/>
    <col min="8" max="8" width="11.5546875" customWidth="1"/>
    <col min="9" max="9" width="22.6640625" customWidth="1"/>
    <col min="10" max="10" width="13.6640625" customWidth="1"/>
    <col min="11" max="11" width="23.6640625" customWidth="1"/>
    <col min="12" max="12" width="51.44140625" customWidth="1"/>
    <col min="13" max="13" width="18.88671875" customWidth="1"/>
    <col min="14" max="14" width="28.109375" customWidth="1"/>
    <col min="15" max="15" width="15.109375" customWidth="1"/>
    <col min="16" max="16" width="29" customWidth="1"/>
    <col min="17" max="17" width="16.88671875" customWidth="1"/>
    <col min="18" max="18" width="38.33203125" customWidth="1"/>
    <col min="19" max="19" width="36" customWidth="1"/>
    <col min="20" max="20" width="23.33203125" customWidth="1"/>
    <col min="21" max="21" width="22" customWidth="1"/>
    <col min="22" max="22" width="32.5546875" customWidth="1"/>
    <col min="23" max="23" width="19.109375" customWidth="1"/>
    <col min="24" max="24" width="22.33203125" customWidth="1"/>
    <col min="25" max="25" width="26.88671875" customWidth="1"/>
    <col min="26" max="26" width="21.33203125" customWidth="1"/>
    <col min="27" max="27" width="26.33203125" customWidth="1"/>
    <col min="28" max="35" width="21.6640625" customWidth="1"/>
    <col min="36" max="36" width="35.88671875" customWidth="1"/>
    <col min="37" max="37" width="26.88671875" customWidth="1"/>
    <col min="38" max="38" width="21.6640625" customWidth="1"/>
    <col min="39" max="39" width="25" customWidth="1"/>
    <col min="40" max="40" width="21.6640625" customWidth="1"/>
    <col min="41" max="41" width="41.6640625" customWidth="1"/>
  </cols>
  <sheetData>
    <row r="1" spans="1:41" ht="18" x14ac:dyDescent="0.3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15"/>
    </row>
    <row r="2" spans="1:41" ht="18" x14ac:dyDescent="0.3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15"/>
    </row>
    <row r="3" spans="1:41" ht="18" x14ac:dyDescent="0.35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15"/>
      <c r="AE3" s="20"/>
      <c r="AF3" s="21"/>
    </row>
    <row r="4" spans="1:41" ht="18" x14ac:dyDescent="0.35">
      <c r="B4" s="14"/>
      <c r="C4" s="14"/>
      <c r="D4" s="14"/>
      <c r="E4" s="14"/>
      <c r="F4" s="14"/>
      <c r="G4" s="14"/>
      <c r="H4" s="14"/>
      <c r="I4" s="14"/>
      <c r="J4" s="14"/>
    </row>
    <row r="5" spans="1:41" ht="21" x14ac:dyDescent="0.4">
      <c r="A5" s="60" t="s">
        <v>75</v>
      </c>
      <c r="B5" s="60"/>
      <c r="C5" s="60"/>
      <c r="D5" s="60"/>
      <c r="E5" s="60"/>
      <c r="F5" s="60"/>
      <c r="G5" s="60"/>
      <c r="H5" s="60"/>
      <c r="I5" s="60"/>
      <c r="J5" s="16"/>
    </row>
    <row r="6" spans="1:41" ht="21" x14ac:dyDescent="0.4">
      <c r="A6" s="60" t="s">
        <v>83</v>
      </c>
      <c r="B6" s="60"/>
      <c r="C6" s="60"/>
      <c r="D6" s="60"/>
      <c r="E6" s="60"/>
      <c r="F6" s="60"/>
      <c r="G6" s="60"/>
      <c r="H6" s="60"/>
      <c r="I6" s="60"/>
      <c r="J6" s="11"/>
    </row>
    <row r="7" spans="1:41" ht="15.6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41" ht="15" customHeight="1" x14ac:dyDescent="0.3">
      <c r="B8" s="1"/>
      <c r="T8" s="17"/>
      <c r="U8" s="17"/>
      <c r="AC8" s="56" t="s">
        <v>84</v>
      </c>
      <c r="AD8" s="57"/>
      <c r="AE8" s="57"/>
      <c r="AF8" s="57"/>
      <c r="AG8" s="57"/>
      <c r="AH8" s="57"/>
      <c r="AI8" s="58"/>
      <c r="AJ8" s="63" t="s">
        <v>81</v>
      </c>
      <c r="AK8" s="63" t="s">
        <v>85</v>
      </c>
      <c r="AL8" s="63" t="s">
        <v>82</v>
      </c>
      <c r="AM8" s="63" t="s">
        <v>78</v>
      </c>
      <c r="AN8" s="63" t="s">
        <v>79</v>
      </c>
      <c r="AO8" s="61" t="s">
        <v>80</v>
      </c>
    </row>
    <row r="9" spans="1:41" ht="70.5" customHeight="1" x14ac:dyDescent="0.3">
      <c r="A9" s="25" t="s">
        <v>63</v>
      </c>
      <c r="B9" s="26" t="s">
        <v>21</v>
      </c>
      <c r="C9" s="26" t="s">
        <v>46</v>
      </c>
      <c r="D9" s="27" t="s">
        <v>47</v>
      </c>
      <c r="E9" s="27" t="s">
        <v>48</v>
      </c>
      <c r="F9" s="27" t="s">
        <v>49</v>
      </c>
      <c r="G9" s="26" t="s">
        <v>64</v>
      </c>
      <c r="H9" s="27" t="s">
        <v>45</v>
      </c>
      <c r="I9" s="26" t="s">
        <v>43</v>
      </c>
      <c r="J9" s="27" t="s">
        <v>20</v>
      </c>
      <c r="K9" s="27" t="s">
        <v>19</v>
      </c>
      <c r="L9" s="27" t="s">
        <v>56</v>
      </c>
      <c r="M9" s="27" t="s">
        <v>53</v>
      </c>
      <c r="N9" s="27" t="s">
        <v>54</v>
      </c>
      <c r="O9" s="27" t="s">
        <v>42</v>
      </c>
      <c r="P9" s="27" t="s">
        <v>65</v>
      </c>
      <c r="Q9" s="27" t="s">
        <v>41</v>
      </c>
      <c r="R9" s="27" t="s">
        <v>0</v>
      </c>
      <c r="S9" s="27" t="s">
        <v>1</v>
      </c>
      <c r="T9" s="28" t="s">
        <v>71</v>
      </c>
      <c r="U9" s="28" t="s">
        <v>72</v>
      </c>
      <c r="V9" s="27" t="s">
        <v>77</v>
      </c>
      <c r="W9" s="29" t="s">
        <v>66</v>
      </c>
      <c r="X9" s="27" t="s">
        <v>70</v>
      </c>
      <c r="Y9" s="27" t="s">
        <v>86</v>
      </c>
      <c r="Z9" s="27" t="s">
        <v>87</v>
      </c>
      <c r="AA9" s="27" t="s">
        <v>76</v>
      </c>
      <c r="AB9" s="27" t="s">
        <v>88</v>
      </c>
      <c r="AC9" s="27" t="s">
        <v>61</v>
      </c>
      <c r="AD9" s="27" t="s">
        <v>59</v>
      </c>
      <c r="AE9" s="27" t="s">
        <v>62</v>
      </c>
      <c r="AF9" s="27" t="s">
        <v>67</v>
      </c>
      <c r="AG9" s="27" t="s">
        <v>68</v>
      </c>
      <c r="AH9" s="27" t="s">
        <v>60</v>
      </c>
      <c r="AI9" s="30" t="s">
        <v>69</v>
      </c>
      <c r="AJ9" s="64"/>
      <c r="AK9" s="64"/>
      <c r="AL9" s="65"/>
      <c r="AM9" s="65"/>
      <c r="AN9" s="64"/>
      <c r="AO9" s="62"/>
    </row>
    <row r="10" spans="1:41" ht="79.5" customHeight="1" x14ac:dyDescent="0.3">
      <c r="A10" s="3">
        <v>98</v>
      </c>
      <c r="B10" s="4" t="s">
        <v>22</v>
      </c>
      <c r="C10" s="4" t="s">
        <v>24</v>
      </c>
      <c r="D10" s="9">
        <v>0.32850000000000001</v>
      </c>
      <c r="E10" s="5">
        <v>2019</v>
      </c>
      <c r="F10" s="6" t="s">
        <v>50</v>
      </c>
      <c r="G10" s="4" t="s">
        <v>23</v>
      </c>
      <c r="H10" s="5">
        <v>43</v>
      </c>
      <c r="I10" s="6" t="s">
        <v>44</v>
      </c>
      <c r="J10" s="5">
        <v>4302</v>
      </c>
      <c r="K10" s="7" t="s">
        <v>3</v>
      </c>
      <c r="L10" s="7" t="s">
        <v>58</v>
      </c>
      <c r="M10" s="5">
        <v>1604</v>
      </c>
      <c r="N10" s="4" t="s">
        <v>55</v>
      </c>
      <c r="O10" s="8" t="s">
        <v>34</v>
      </c>
      <c r="P10" s="7" t="s">
        <v>4</v>
      </c>
      <c r="Q10" s="8">
        <v>430200100</v>
      </c>
      <c r="R10" s="7" t="s">
        <v>5</v>
      </c>
      <c r="S10" s="7" t="s">
        <v>6</v>
      </c>
      <c r="T10" s="19">
        <v>495</v>
      </c>
      <c r="U10" s="19" t="s">
        <v>73</v>
      </c>
      <c r="V10" s="37">
        <v>1492</v>
      </c>
      <c r="W10" s="19" t="s">
        <v>74</v>
      </c>
      <c r="X10" s="5">
        <v>155</v>
      </c>
      <c r="Y10" s="18">
        <v>580</v>
      </c>
      <c r="Z10" s="47">
        <f>+Y10/X10</f>
        <v>3.7419354838709675</v>
      </c>
      <c r="AA10" s="31">
        <v>1237950340</v>
      </c>
      <c r="AB10" s="32">
        <f>SUM(AC10:AI10)</f>
        <v>140304200</v>
      </c>
      <c r="AC10" s="31"/>
      <c r="AD10" s="31"/>
      <c r="AE10" s="31"/>
      <c r="AF10" s="31"/>
      <c r="AG10" s="31"/>
      <c r="AH10" s="31"/>
      <c r="AI10" s="31">
        <f>+(206824623-99912423)+(117726370-84334370)</f>
        <v>140304200</v>
      </c>
      <c r="AJ10" s="38" t="s">
        <v>89</v>
      </c>
      <c r="AK10" s="39">
        <f t="shared" ref="AK10:AK13" si="0">+Z10</f>
        <v>3.7419354838709675</v>
      </c>
      <c r="AL10" s="40" t="s">
        <v>90</v>
      </c>
      <c r="AM10" s="41" t="s">
        <v>91</v>
      </c>
      <c r="AN10" s="31"/>
      <c r="AO10" s="31"/>
    </row>
    <row r="11" spans="1:41" ht="72" x14ac:dyDescent="0.3">
      <c r="A11" s="3">
        <v>99</v>
      </c>
      <c r="B11" s="4" t="s">
        <v>22</v>
      </c>
      <c r="C11" s="4" t="s">
        <v>24</v>
      </c>
      <c r="D11" s="9">
        <v>0.32850000000000001</v>
      </c>
      <c r="E11" s="5">
        <v>2019</v>
      </c>
      <c r="F11" s="6" t="s">
        <v>50</v>
      </c>
      <c r="G11" s="4" t="s">
        <v>23</v>
      </c>
      <c r="H11" s="5">
        <v>43</v>
      </c>
      <c r="I11" s="6" t="s">
        <v>44</v>
      </c>
      <c r="J11" s="5">
        <v>4302</v>
      </c>
      <c r="K11" s="7" t="s">
        <v>3</v>
      </c>
      <c r="L11" s="7" t="s">
        <v>58</v>
      </c>
      <c r="M11" s="5">
        <v>1604</v>
      </c>
      <c r="N11" s="4" t="s">
        <v>55</v>
      </c>
      <c r="O11" s="8" t="s">
        <v>35</v>
      </c>
      <c r="P11" s="7" t="s">
        <v>7</v>
      </c>
      <c r="Q11" s="8" t="s">
        <v>38</v>
      </c>
      <c r="R11" s="7" t="s">
        <v>8</v>
      </c>
      <c r="S11" s="7" t="s">
        <v>9</v>
      </c>
      <c r="T11" s="19">
        <v>495</v>
      </c>
      <c r="U11" s="19" t="s">
        <v>73</v>
      </c>
      <c r="V11" s="37">
        <v>1492</v>
      </c>
      <c r="W11" s="19" t="s">
        <v>74</v>
      </c>
      <c r="X11" s="5">
        <v>155</v>
      </c>
      <c r="Y11" s="18">
        <v>170</v>
      </c>
      <c r="Z11" s="47">
        <f t="shared" ref="Z11:Z15" si="1">+Y11/X11</f>
        <v>1.096774193548387</v>
      </c>
      <c r="AA11" s="31">
        <v>236519991</v>
      </c>
      <c r="AB11" s="32">
        <f t="shared" ref="AB11:AB15" si="2">SUM(AC11:AI11)</f>
        <v>184246793</v>
      </c>
      <c r="AC11" s="31"/>
      <c r="AD11" s="31"/>
      <c r="AE11" s="31"/>
      <c r="AF11" s="31"/>
      <c r="AG11" s="31"/>
      <c r="AH11" s="31"/>
      <c r="AI11" s="31">
        <f>99912423+84334370</f>
        <v>184246793</v>
      </c>
      <c r="AJ11" s="42" t="s">
        <v>92</v>
      </c>
      <c r="AK11" s="39">
        <f t="shared" si="0"/>
        <v>1.096774193548387</v>
      </c>
      <c r="AL11" s="43" t="s">
        <v>93</v>
      </c>
      <c r="AM11" s="41" t="s">
        <v>91</v>
      </c>
      <c r="AN11" s="31"/>
      <c r="AO11" s="31"/>
    </row>
    <row r="12" spans="1:41" ht="47.25" customHeight="1" x14ac:dyDescent="0.3">
      <c r="A12" s="3">
        <v>101</v>
      </c>
      <c r="B12" s="4" t="s">
        <v>22</v>
      </c>
      <c r="C12" s="4" t="s">
        <v>26</v>
      </c>
      <c r="D12" s="9">
        <v>0.38219999999999998</v>
      </c>
      <c r="E12" s="5">
        <v>2018</v>
      </c>
      <c r="F12" s="6" t="s">
        <v>51</v>
      </c>
      <c r="G12" s="4" t="s">
        <v>25</v>
      </c>
      <c r="H12" s="5">
        <v>43</v>
      </c>
      <c r="I12" s="6" t="s">
        <v>44</v>
      </c>
      <c r="J12" s="5">
        <v>4301</v>
      </c>
      <c r="K12" s="7" t="s">
        <v>10</v>
      </c>
      <c r="L12" s="7" t="s">
        <v>57</v>
      </c>
      <c r="M12" s="5">
        <v>1604</v>
      </c>
      <c r="N12" s="4" t="s">
        <v>55</v>
      </c>
      <c r="O12" s="8" t="s">
        <v>36</v>
      </c>
      <c r="P12" s="7" t="s">
        <v>11</v>
      </c>
      <c r="Q12" s="8" t="s">
        <v>39</v>
      </c>
      <c r="R12" s="7" t="s">
        <v>12</v>
      </c>
      <c r="S12" s="7" t="s">
        <v>13</v>
      </c>
      <c r="T12" s="19">
        <v>1120</v>
      </c>
      <c r="U12" s="19" t="s">
        <v>73</v>
      </c>
      <c r="V12" s="37">
        <v>2446</v>
      </c>
      <c r="W12" s="19" t="s">
        <v>74</v>
      </c>
      <c r="X12" s="5">
        <v>280</v>
      </c>
      <c r="Y12" s="18">
        <v>510</v>
      </c>
      <c r="Z12" s="47">
        <f t="shared" si="1"/>
        <v>1.8214285714285714</v>
      </c>
      <c r="AA12" s="31">
        <v>97485541</v>
      </c>
      <c r="AB12" s="32">
        <f t="shared" si="2"/>
        <v>67289989</v>
      </c>
      <c r="AC12" s="31"/>
      <c r="AD12" s="31"/>
      <c r="AE12" s="31"/>
      <c r="AF12" s="31"/>
      <c r="AG12" s="31"/>
      <c r="AH12" s="31"/>
      <c r="AI12" s="31">
        <v>67289989</v>
      </c>
      <c r="AJ12" s="51" t="s">
        <v>97</v>
      </c>
      <c r="AK12" s="39">
        <f t="shared" si="0"/>
        <v>1.8214285714285714</v>
      </c>
      <c r="AL12" s="50" t="s">
        <v>101</v>
      </c>
      <c r="AM12" s="38" t="s">
        <v>102</v>
      </c>
      <c r="AN12" s="31"/>
      <c r="AO12" s="31"/>
    </row>
    <row r="13" spans="1:41" ht="124.2" x14ac:dyDescent="0.3">
      <c r="A13" s="3">
        <v>102</v>
      </c>
      <c r="B13" s="4" t="s">
        <v>22</v>
      </c>
      <c r="C13" s="4" t="s">
        <v>26</v>
      </c>
      <c r="D13" s="9">
        <v>0.38219999999999998</v>
      </c>
      <c r="E13" s="5">
        <v>2018</v>
      </c>
      <c r="F13" s="6" t="s">
        <v>51</v>
      </c>
      <c r="G13" s="4" t="s">
        <v>25</v>
      </c>
      <c r="H13" s="5">
        <v>43</v>
      </c>
      <c r="I13" s="6" t="s">
        <v>44</v>
      </c>
      <c r="J13" s="5">
        <v>4301</v>
      </c>
      <c r="K13" s="7" t="s">
        <v>10</v>
      </c>
      <c r="L13" s="7" t="s">
        <v>57</v>
      </c>
      <c r="M13" s="5">
        <v>1604</v>
      </c>
      <c r="N13" s="4" t="s">
        <v>55</v>
      </c>
      <c r="O13" s="8" t="s">
        <v>37</v>
      </c>
      <c r="P13" s="7" t="s">
        <v>14</v>
      </c>
      <c r="Q13" s="8">
        <v>430103701</v>
      </c>
      <c r="R13" s="7" t="s">
        <v>15</v>
      </c>
      <c r="S13" s="7" t="s">
        <v>16</v>
      </c>
      <c r="T13" s="19">
        <v>18558</v>
      </c>
      <c r="U13" s="19" t="s">
        <v>73</v>
      </c>
      <c r="V13" s="37">
        <v>40538</v>
      </c>
      <c r="W13" s="19" t="s">
        <v>74</v>
      </c>
      <c r="X13" s="5">
        <v>5520</v>
      </c>
      <c r="Y13" s="18">
        <v>83</v>
      </c>
      <c r="Z13" s="47">
        <f t="shared" si="1"/>
        <v>1.5036231884057972E-2</v>
      </c>
      <c r="AA13" s="31">
        <v>188868900</v>
      </c>
      <c r="AB13" s="32">
        <f t="shared" si="2"/>
        <v>12862200</v>
      </c>
      <c r="AC13" s="31"/>
      <c r="AD13" s="31"/>
      <c r="AE13" s="31"/>
      <c r="AF13" s="31"/>
      <c r="AG13" s="31"/>
      <c r="AH13" s="31"/>
      <c r="AI13" s="52">
        <v>12862200</v>
      </c>
      <c r="AJ13" s="53" t="s">
        <v>103</v>
      </c>
      <c r="AK13" s="39">
        <f t="shared" si="0"/>
        <v>1.5036231884057972E-2</v>
      </c>
      <c r="AL13" s="54" t="s">
        <v>104</v>
      </c>
      <c r="AM13" s="55" t="s">
        <v>105</v>
      </c>
      <c r="AN13" s="31"/>
      <c r="AO13" s="31"/>
    </row>
    <row r="14" spans="1:41" ht="94.5" customHeight="1" x14ac:dyDescent="0.3">
      <c r="A14" s="3">
        <v>184</v>
      </c>
      <c r="B14" s="4" t="s">
        <v>22</v>
      </c>
      <c r="C14" s="4" t="s">
        <v>28</v>
      </c>
      <c r="D14" s="5">
        <v>8.3699999999999992</v>
      </c>
      <c r="E14" s="8">
        <v>2018</v>
      </c>
      <c r="F14" s="10" t="s">
        <v>52</v>
      </c>
      <c r="G14" s="4" t="s">
        <v>27</v>
      </c>
      <c r="H14" s="5">
        <v>43</v>
      </c>
      <c r="I14" s="10" t="s">
        <v>44</v>
      </c>
      <c r="J14" s="5">
        <v>4301</v>
      </c>
      <c r="K14" s="7" t="s">
        <v>10</v>
      </c>
      <c r="L14" s="7" t="s">
        <v>57</v>
      </c>
      <c r="M14" s="5">
        <v>1604</v>
      </c>
      <c r="N14" s="4" t="s">
        <v>55</v>
      </c>
      <c r="O14" s="5">
        <v>4301001</v>
      </c>
      <c r="P14" s="7" t="s">
        <v>17</v>
      </c>
      <c r="Q14" s="8" t="s">
        <v>40</v>
      </c>
      <c r="R14" s="7" t="s">
        <v>2</v>
      </c>
      <c r="S14" s="7" t="s">
        <v>33</v>
      </c>
      <c r="T14" s="19">
        <v>91000</v>
      </c>
      <c r="U14" s="19" t="s">
        <v>73</v>
      </c>
      <c r="V14" s="37">
        <v>154700</v>
      </c>
      <c r="W14" s="19" t="s">
        <v>74</v>
      </c>
      <c r="X14" s="5">
        <v>29850</v>
      </c>
      <c r="Y14" s="18">
        <v>2500</v>
      </c>
      <c r="Z14" s="47">
        <f t="shared" si="1"/>
        <v>8.3752093802345065E-2</v>
      </c>
      <c r="AA14" s="31">
        <v>523974850</v>
      </c>
      <c r="AB14" s="32">
        <f t="shared" si="2"/>
        <v>10000000</v>
      </c>
      <c r="AC14" s="31"/>
      <c r="AD14" s="31"/>
      <c r="AE14" s="31"/>
      <c r="AF14" s="31"/>
      <c r="AG14" s="31"/>
      <c r="AH14" s="31"/>
      <c r="AI14" s="31">
        <v>10000000</v>
      </c>
      <c r="AJ14" s="45" t="s">
        <v>94</v>
      </c>
      <c r="AK14" s="39">
        <f>+Z14</f>
        <v>8.3752093802345065E-2</v>
      </c>
      <c r="AL14" s="46" t="s">
        <v>95</v>
      </c>
      <c r="AM14" s="44" t="s">
        <v>96</v>
      </c>
      <c r="AN14" s="31"/>
      <c r="AO14" s="31"/>
    </row>
    <row r="15" spans="1:41" ht="94.5" customHeight="1" x14ac:dyDescent="0.3">
      <c r="A15" s="3">
        <v>185</v>
      </c>
      <c r="B15" s="4" t="s">
        <v>22</v>
      </c>
      <c r="C15" s="4" t="s">
        <v>28</v>
      </c>
      <c r="D15" s="5">
        <v>8.3699999999999992</v>
      </c>
      <c r="E15" s="8">
        <v>2018</v>
      </c>
      <c r="F15" s="10" t="s">
        <v>52</v>
      </c>
      <c r="G15" s="4" t="s">
        <v>27</v>
      </c>
      <c r="H15" s="5">
        <v>43</v>
      </c>
      <c r="I15" s="10" t="s">
        <v>44</v>
      </c>
      <c r="J15" s="5">
        <v>4301</v>
      </c>
      <c r="K15" s="7" t="s">
        <v>10</v>
      </c>
      <c r="L15" s="7" t="s">
        <v>57</v>
      </c>
      <c r="M15" s="5">
        <v>1604</v>
      </c>
      <c r="N15" s="4" t="s">
        <v>55</v>
      </c>
      <c r="O15" s="5" t="s">
        <v>37</v>
      </c>
      <c r="P15" s="7" t="s">
        <v>14</v>
      </c>
      <c r="Q15" s="8">
        <v>430103703</v>
      </c>
      <c r="R15" s="7" t="s">
        <v>18</v>
      </c>
      <c r="S15" s="7" t="s">
        <v>32</v>
      </c>
      <c r="T15" s="19">
        <v>39000</v>
      </c>
      <c r="U15" s="19" t="s">
        <v>73</v>
      </c>
      <c r="V15" s="37">
        <v>50700</v>
      </c>
      <c r="W15" s="19" t="s">
        <v>74</v>
      </c>
      <c r="X15" s="5">
        <v>11675</v>
      </c>
      <c r="Y15" s="18">
        <v>2839</v>
      </c>
      <c r="Z15" s="47">
        <f t="shared" si="1"/>
        <v>0.24316916488222698</v>
      </c>
      <c r="AA15" s="31">
        <v>74560650</v>
      </c>
      <c r="AB15" s="32">
        <f t="shared" si="2"/>
        <v>12949999</v>
      </c>
      <c r="AC15" s="31"/>
      <c r="AD15" s="31"/>
      <c r="AE15" s="31"/>
      <c r="AF15" s="31"/>
      <c r="AG15" s="31"/>
      <c r="AH15" s="31"/>
      <c r="AI15" s="48">
        <v>12949999</v>
      </c>
      <c r="AJ15" s="45" t="s">
        <v>98</v>
      </c>
      <c r="AK15" s="39">
        <f>+Z15</f>
        <v>0.24316916488222698</v>
      </c>
      <c r="AL15" s="49" t="s">
        <v>100</v>
      </c>
      <c r="AM15" s="31" t="s">
        <v>99</v>
      </c>
      <c r="AN15" s="31"/>
      <c r="AO15" s="31"/>
    </row>
    <row r="16" spans="1:41" ht="22.5" customHeight="1" x14ac:dyDescent="0.3"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24:41" ht="39.75" customHeight="1" x14ac:dyDescent="0.3">
      <c r="Z17" s="36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4:41" ht="37.5" customHeight="1" x14ac:dyDescent="0.3">
      <c r="Z18" s="34"/>
    </row>
    <row r="19" spans="24:41" x14ac:dyDescent="0.3">
      <c r="AB19" s="33"/>
    </row>
    <row r="20" spans="24:41" x14ac:dyDescent="0.3">
      <c r="AB20" s="33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24:41" x14ac:dyDescent="0.3">
      <c r="X21" s="22"/>
      <c r="AA21" s="34"/>
      <c r="AB21" s="34"/>
    </row>
    <row r="22" spans="24:41" x14ac:dyDescent="0.3">
      <c r="AA22" s="34"/>
      <c r="AB22" s="34"/>
    </row>
    <row r="23" spans="24:41" x14ac:dyDescent="0.3">
      <c r="AA23" s="33"/>
      <c r="AB23" s="34"/>
    </row>
    <row r="24" spans="24:41" x14ac:dyDescent="0.3">
      <c r="Z24" s="33"/>
      <c r="AA24" s="33"/>
      <c r="AC24" s="23"/>
      <c r="AD24" s="33"/>
    </row>
    <row r="25" spans="24:41" x14ac:dyDescent="0.3">
      <c r="AB25" s="33"/>
      <c r="AD25" s="33"/>
    </row>
    <row r="26" spans="24:41" x14ac:dyDescent="0.3">
      <c r="AD26" s="33"/>
    </row>
    <row r="27" spans="24:41" x14ac:dyDescent="0.3">
      <c r="AB27" s="33"/>
    </row>
    <row r="28" spans="24:41" x14ac:dyDescent="0.3">
      <c r="AB28" s="33"/>
    </row>
  </sheetData>
  <sheetProtection autoFilter="0"/>
  <autoFilter ref="A9:AO18" xr:uid="{00000000-0009-0000-0000-000000000000}">
    <sortState xmlns:xlrd2="http://schemas.microsoft.com/office/spreadsheetml/2017/richdata2" ref="A63:CI372">
      <sortCondition ref="A14:A506"/>
    </sortState>
  </autoFilter>
  <sortState xmlns:xlrd2="http://schemas.microsoft.com/office/spreadsheetml/2017/richdata2" ref="A13:HT506">
    <sortCondition ref="A13:A506"/>
  </sortState>
  <mergeCells count="12">
    <mergeCell ref="AO8:AO9"/>
    <mergeCell ref="AJ8:AJ9"/>
    <mergeCell ref="AK8:AK9"/>
    <mergeCell ref="AL8:AL9"/>
    <mergeCell ref="AM8:AM9"/>
    <mergeCell ref="AN8:AN9"/>
    <mergeCell ref="AC8:AI8"/>
    <mergeCell ref="A1:I1"/>
    <mergeCell ref="A2:I2"/>
    <mergeCell ref="A3:I3"/>
    <mergeCell ref="A5:I5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SGTO. PRIMER SEMESTRE 2023</vt:lpstr>
      <vt:lpstr>'SGTO. PRIMER SEMESTRE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User</cp:lastModifiedBy>
  <cp:lastPrinted>2022-10-12T15:50:58Z</cp:lastPrinted>
  <dcterms:created xsi:type="dcterms:W3CDTF">2020-05-11T15:50:57Z</dcterms:created>
  <dcterms:modified xsi:type="dcterms:W3CDTF">2023-07-11T15:52:07Z</dcterms:modified>
</cp:coreProperties>
</file>