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LAN DE ACCION\2022\SEGUIMIENTO 4 TRIMESTRE 2022\"/>
    </mc:Choice>
  </mc:AlternateContent>
  <bookViews>
    <workbookView xWindow="0" yWindow="0" windowWidth="23040" windowHeight="8328" activeTab="1"/>
  </bookViews>
  <sheets>
    <sheet name="SEGUIMIENTO ANUAL VIGENCIA 2022" sheetId="1" r:id="rId1"/>
    <sheet name="resumen" sheetId="2" r:id="rId2"/>
  </sheets>
  <definedNames>
    <definedName name="_xlnm._FilterDatabase" localSheetId="0" hidden="1">'SEGUIMIENTO ANUAL VIGENCIA 2022'!$A$9:$AX$17</definedName>
    <definedName name="_ftn1" localSheetId="0">'SEGUIMIENTO ANUAL VIGENCIA 2022'!#REF!</definedName>
    <definedName name="_ftn2" localSheetId="0">'SEGUIMIENTO ANUAL VIGENCIA 2022'!#REF!</definedName>
    <definedName name="_ftnref1" localSheetId="0">'SEGUIMIENTO ANUAL VIGENCIA 2022'!#REF!</definedName>
    <definedName name="_ftnref2" localSheetId="0">'SEGUIMIENTO ANUAL VIGENCIA 2022'!#REF!</definedName>
    <definedName name="_xlnm.Print_Area" localSheetId="0">'SEGUIMIENTO ANUAL VIGENCIA 2022'!$J$11:$AX$16</definedName>
  </definedNames>
  <calcPr calcId="162913"/>
</workbook>
</file>

<file path=xl/calcChain.xml><?xml version="1.0" encoding="utf-8"?>
<calcChain xmlns="http://schemas.openxmlformats.org/spreadsheetml/2006/main">
  <c r="F8" i="2" l="1"/>
  <c r="F7" i="2"/>
  <c r="F6" i="2"/>
  <c r="F5" i="2"/>
  <c r="F4" i="2"/>
  <c r="F3" i="2"/>
  <c r="J6" i="2" l="1"/>
  <c r="J5" i="2"/>
  <c r="J4" i="2"/>
  <c r="AQ15" i="1" l="1"/>
  <c r="AQ16" i="1"/>
  <c r="AB16" i="1"/>
  <c r="AO16" i="1"/>
  <c r="AO15" i="1" l="1"/>
  <c r="AO14" i="1"/>
  <c r="AO13" i="1"/>
  <c r="AO12" i="1"/>
  <c r="AO11" i="1"/>
  <c r="AR16" i="1"/>
  <c r="AR15" i="1"/>
  <c r="AR14" i="1"/>
  <c r="AR13" i="1"/>
  <c r="AQ12" i="1"/>
  <c r="AR12" i="1" s="1"/>
  <c r="AR11" i="1"/>
  <c r="AB15" i="1"/>
  <c r="AD14" i="1"/>
  <c r="AD12" i="1"/>
  <c r="AB12" i="1" l="1"/>
  <c r="AC12" i="1" s="1"/>
  <c r="AC16" i="1"/>
  <c r="AC15" i="1"/>
  <c r="AC14" i="1"/>
  <c r="AC13" i="1"/>
  <c r="AC11" i="1"/>
  <c r="Z16" i="1"/>
  <c r="Z15" i="1"/>
  <c r="Z14" i="1"/>
  <c r="Z13" i="1"/>
  <c r="Z12" i="1"/>
  <c r="Z11" i="1"/>
</calcChain>
</file>

<file path=xl/comments1.xml><?xml version="1.0" encoding="utf-8"?>
<comments xmlns="http://schemas.openxmlformats.org/spreadsheetml/2006/main">
  <authors>
    <author/>
  </authors>
  <commentList>
    <comment ref="AO9" authorId="0" shapeId="0">
      <text>
        <r>
          <rPr>
            <sz val="11"/>
            <color theme="1"/>
            <rFont val="Arial"/>
            <family val="2"/>
          </rPr>
          <t xml:space="preserve">EN OBSERVACIONES CARACTERIZAR LA POBLACION
</t>
        </r>
      </text>
    </comment>
  </commentList>
</comments>
</file>

<file path=xl/sharedStrings.xml><?xml version="1.0" encoding="utf-8"?>
<sst xmlns="http://schemas.openxmlformats.org/spreadsheetml/2006/main" count="198" uniqueCount="124">
  <si>
    <t>Indicadores de producto</t>
  </si>
  <si>
    <t>Metas del Cuatrienio</t>
  </si>
  <si>
    <t>Personas beneficiadas</t>
  </si>
  <si>
    <t>Formación y preparación de deportistas</t>
  </si>
  <si>
    <t>Servicio de preparación deportiva</t>
  </si>
  <si>
    <t>Atletas preparados</t>
  </si>
  <si>
    <t>495 deportistas preparados técnica y físicamente, para competir en una disciplina deportiva</t>
  </si>
  <si>
    <t>Servicio de organización de eventos deportivos de alto rendimiento</t>
  </si>
  <si>
    <t xml:space="preserve">Deportistas que participan en eventos deportivos de alto rendimiento con sede en Colombia </t>
  </si>
  <si>
    <t>495 deportistas participantes en competencias y eventos federados de alto rendimiento.</t>
  </si>
  <si>
    <t>Fomento a la recreación, la actividad física y el deporte</t>
  </si>
  <si>
    <t>Servicio de Escuelas Deportivas</t>
  </si>
  <si>
    <t>Niños, niñas, adolescentes y jóvenes inscritos en Escuelas Deportivas</t>
  </si>
  <si>
    <t>1.120 niños, niñas, adolescentes y jóvenes inscritos en escuelas deportivas</t>
  </si>
  <si>
    <t>Servicio de promoción de la actividad física, la recreación y el deporte</t>
  </si>
  <si>
    <t>Municipios vinculados al programa Supérate-Intercolegiados</t>
  </si>
  <si>
    <t>18.558 personas inscritas en el programa Supérate - intercolegiados</t>
  </si>
  <si>
    <t>Servicio de apoyo a la actividad física, la recreación y el deporte</t>
  </si>
  <si>
    <t>Personas atendidas por los programas de recreación, deporte social comunitario, actividad física y aprovechamiento del tiempo libre</t>
  </si>
  <si>
    <t>Programa</t>
  </si>
  <si>
    <t>Código programa</t>
  </si>
  <si>
    <t>Línea Estratégica</t>
  </si>
  <si>
    <t>Equidad para la Paz Territorial</t>
  </si>
  <si>
    <t>Aumentar al 33.15%  la cobertura de deportistas entre los 7 y 29 años participando en actividades del deporte competitivo</t>
  </si>
  <si>
    <t>Cobertura en deporte competitivo</t>
  </si>
  <si>
    <t>Aumentar a 45.78% la cobertura en deporte formativo en personas de 7 y 17 años</t>
  </si>
  <si>
    <t>Cobertura en deporte formativo</t>
  </si>
  <si>
    <t>Aumentar a 9.61% la cobertura en actividad física, deportiva y recreativa preventiva en personas de 0 a 90 años.</t>
  </si>
  <si>
    <t xml:space="preserve">Cobertura en actividad física, deportiva y recreativa preventiva </t>
  </si>
  <si>
    <t>GOBERNACIÓN DEL CAUCA</t>
  </si>
  <si>
    <t>OFICINA ASESORA DE PLANEACIÓN</t>
  </si>
  <si>
    <t>PLAN DEPARTAMENTAL DE DESARROLLO 2020-2023 "42 MOTIVOS PARA AVANZAR"</t>
  </si>
  <si>
    <t xml:space="preserve">
39.000, personas participando en la promoción de la actividad física, la recreación y el deporte con enfoque diferencia étnico y género</t>
  </si>
  <si>
    <t xml:space="preserve">
91.000 personas participando en actividades de apoyo a la actividad física, la recreación y el deporte con enfoque diferencial étnico y género
</t>
  </si>
  <si>
    <t>4302001</t>
  </si>
  <si>
    <t>4302004</t>
  </si>
  <si>
    <t>4301007</t>
  </si>
  <si>
    <t>4301037</t>
  </si>
  <si>
    <t>430200400</t>
  </si>
  <si>
    <t>430100700</t>
  </si>
  <si>
    <t>430100100</t>
  </si>
  <si>
    <t>Código del indicador de producto</t>
  </si>
  <si>
    <t>Código del producto</t>
  </si>
  <si>
    <t>Nombre del Sector</t>
  </si>
  <si>
    <t>Deporte y Recreación</t>
  </si>
  <si>
    <t>Código del sector</t>
  </si>
  <si>
    <t>Indicador de Bienestar</t>
  </si>
  <si>
    <t>Línea base</t>
  </si>
  <si>
    <t>Año base</t>
  </si>
  <si>
    <t>Fuente</t>
  </si>
  <si>
    <t>Datos estadísticos de INDEPORTES</t>
  </si>
  <si>
    <t xml:space="preserve">Datos estadísticos de INDEPORTES </t>
  </si>
  <si>
    <t>Indeportes Cauca 
Oficina de Gestión Social y Asuntos Poblacionales
Secretaría de Salud Departamental    Secretaria de Infraestructura</t>
  </si>
  <si>
    <t>Código Subprograma</t>
  </si>
  <si>
    <t>Subprograma</t>
  </si>
  <si>
    <t>Recreación y deporte</t>
  </si>
  <si>
    <t>Descripción del Programa</t>
  </si>
  <si>
    <t>Orientado a contribuir a la construcción del tejido social, vinculando a las diversas regiones del país a través de la recreación, la actividad física, el deporte social, el deporte formativo y el juego.</t>
  </si>
  <si>
    <t xml:space="preserve">Orientado a mejorar la organización y capacidad de gestión y financiación de los organismos que conforman el deporte asociado, con el fin de garantizar que los procesos de desarrollo de los talentos deportivos y de los atletas de alto rendimiento cuenten con condiciones óptimas para su preparación y competición deportiva. </t>
  </si>
  <si>
    <t>Estampillas</t>
  </si>
  <si>
    <t>Cofinanciación</t>
  </si>
  <si>
    <t>Recursos propios</t>
  </si>
  <si>
    <t>Transferencias nacionales</t>
  </si>
  <si>
    <t>No. Meta de Producto</t>
  </si>
  <si>
    <t>Meta de Resultado</t>
  </si>
  <si>
    <t>Productos</t>
  </si>
  <si>
    <t>Tipo de meta (Mantenimiento, Incremento, Reducción)</t>
  </si>
  <si>
    <t>Sistema General de Participaciones</t>
  </si>
  <si>
    <t>Sistema General de Regalías</t>
  </si>
  <si>
    <t>Otros recursos de gestión</t>
  </si>
  <si>
    <t>Unidades de producto</t>
  </si>
  <si>
    <t>Unidad de medida</t>
  </si>
  <si>
    <t>Número</t>
  </si>
  <si>
    <t xml:space="preserve">Incremento </t>
  </si>
  <si>
    <t>Observaciones</t>
  </si>
  <si>
    <t>Total recursos programados por meta vigencia 2022(pesos)</t>
  </si>
  <si>
    <t>Meta de producto  programada para la vigencia 2022</t>
  </si>
  <si>
    <t>Marcar con una X si el proyecto corresponde a compromisos de los Diálogos Sociales</t>
  </si>
  <si>
    <t>Línea Base (2022)</t>
  </si>
  <si>
    <t>Porcentaje de Ejecución Financiera</t>
  </si>
  <si>
    <t>Nombre del proyecto</t>
  </si>
  <si>
    <t>Código BPIN</t>
  </si>
  <si>
    <t>Municipios Beneficiados</t>
  </si>
  <si>
    <t>Subregión</t>
  </si>
  <si>
    <t>Población beneficiada (Número de personas)</t>
  </si>
  <si>
    <t xml:space="preserve">Porcentaje de Ejecución financiera </t>
  </si>
  <si>
    <t>Porcentaje cumplimiento productos del proyecto</t>
  </si>
  <si>
    <t>Responsable (Cargo y tipo de vinculación)</t>
  </si>
  <si>
    <t>Productos del proyecto Programados</t>
  </si>
  <si>
    <t>Productos del proyecto Ejecutados</t>
  </si>
  <si>
    <t>SEGUIMIENTO ANUAL EJECUCIÓN METAS VIGENCIA  2022</t>
  </si>
  <si>
    <t>Meta de producto  ejecutada vigencia 2022</t>
  </si>
  <si>
    <t>Porcentaje ejecución vigencia 2022</t>
  </si>
  <si>
    <t>Total recursos Ejecutados  por meta vigencia 2022  (pesos)</t>
  </si>
  <si>
    <t>EJECUCIÓN RECURSOS VIGENCIA   2022 POR FUENTES</t>
  </si>
  <si>
    <t>Recursos por proyecto programados vigencia 2022 (Pesos)</t>
  </si>
  <si>
    <t>Recursos por proyecto Ejecutados vigencia 2022 (Pesos)</t>
  </si>
  <si>
    <t>Enero 01 a  diciembre 31  de 2022</t>
  </si>
  <si>
    <t>Proyecto: AMPLIACIÓN DE LA COBERTURA DEL DEPORTE FORMATIVO Y COMPETITIVO PARA AVANZAR EN EL CIERRE DE BRECHAS
SOCIALES DEL DEPARTAMENTO DEL CAUCA. Bpin 2021003190130.
Tasa prordeporte, ordenanza 055 de sept 11 de 2020</t>
  </si>
  <si>
    <t>Tasa Prodeporte, Ordenanza 055 de septiembre 11 de 2020</t>
  </si>
  <si>
    <t>Programa “Juegos Intercolegiados Nacionales 2022” MINDEPORTE..
Tasa Prodeporte, Ordenanza 055 de septiembre 11 de 2020</t>
  </si>
  <si>
    <t>Programa Nacional Habitos y Estilos de Vida Saludable. Mindeporte.
Tasa Prodeporte, Ordenanza 055 de septiembre 11 de 2020</t>
  </si>
  <si>
    <t>Programa de recreacion Cauca, Mindeporte
Tasa prodeporte, ordenanza 055 de sept 11 de 2020.</t>
  </si>
  <si>
    <t>Popayan, Timbio, Guachené, Santander, Puerto Tejada, Padilla, corinto, Patia, La Sierra, Buenos Aires, Florencia, Argelia,Suarez, Piendamó, Silvia, Lopez de Micay, Villarica, Caldono, Bolivar, Rosas, toribio, Cajibio, Miranda, El Tambo, Santa Rosa, Caloto</t>
  </si>
  <si>
    <t xml:space="preserve">Timbio, Buenos Aires, Totoró, Puerto Tejada, guachené, Villarica, </t>
  </si>
  <si>
    <t>todos los municipios del Cauca, excepto Popayan</t>
  </si>
  <si>
    <t>Silvia, Corinto, Santander de Quilichao, Buenos Aires, Florencia, Mercaderes, El Bordo, Caldono, Timbio y El Tambo.</t>
  </si>
  <si>
    <t>Popayan, Timbio, Morales, Silvia, Cajibio, El tambo</t>
  </si>
  <si>
    <t xml:space="preserve"> 2021003190130.</t>
  </si>
  <si>
    <t>Programa Mindeporte</t>
  </si>
  <si>
    <t>Deportistas preparados fisica, tecnica y sicologicamente, en competencias a nivel nacional e internacional, para desarrollar habilidades al maximo potencial, con el fín de obtener altos logros en su actividad deportiva</t>
  </si>
  <si>
    <t>Deportistas Caucanos con participación exitosa en eventos nacionales e internacionales.</t>
  </si>
  <si>
    <t>Niños y niñas fundamentados tecnica y fisicamente enla practica de una disciplina deportiva.</t>
  </si>
  <si>
    <t>Desarrollar el proceso de inscripción en la plataforma institucional.
Ejecucion de las diferentes fases zonal Departamental.
Fase final departamental.
Fase Final Nacional.
Fase regional pacifico.</t>
  </si>
  <si>
    <t>Promoción de los Hábitos y Estilos de Vida Saludable, con el propósito de sensibilizar, comprometer y capacitar a líderes comunitarios y de salud, en acciones para la práctica regular de la actividad física, tanto en el sector urbano como rural.</t>
  </si>
  <si>
    <t>Apoyo a la poblacion caucana, en la actividad fisica, recreacional y deportiva, en las siguientes lineas poblacionales: Primera infancia.
Infancia, adolescencia y juventud.
Adulto Mayor
Discapacidad</t>
  </si>
  <si>
    <t xml:space="preserve">Mauricio Martinez Subgerente tecnico </t>
  </si>
  <si>
    <t>7 subregiones</t>
  </si>
  <si>
    <t>Norte y centro</t>
  </si>
  <si>
    <t>Norte, centro y sur</t>
  </si>
  <si>
    <t>RECURSOS GOBERNACION DEL CAUCA</t>
  </si>
  <si>
    <t>RECURSOS PROPIOS INDEPORTES TASA PRODEPORTE</t>
  </si>
  <si>
    <t>RECURSOS MINISTERIO DEL DEPORTE</t>
  </si>
  <si>
    <t>PORCENTAJE DE EJECUCION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</si>
</sst>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\ * #,##0_);_(&quot;$&quot;\ * \(#,##0\);_(&quot;$&quot;\ * &quot;-&quot;_);_(@_)"/>
    <numFmt numFmtId="165" formatCode="_-* #,##0.00\ _€_-;\-* #,##0.00\ _€_-;_-* &quot;-&quot;??\ _€_-;_-@_-"/>
    <numFmt numFmtId="166" formatCode="_(&quot;$&quot;* #,##0.00_);_(&quot;$&quot;* \(#,##0.00\);_(&quot;$&quot;* &quot;-&quot;??_);_(@_)"/>
    <numFmt numFmtId="167" formatCode="_ * #,##0.00_ ;_ * \-#,##0.00_ ;_ * &quot;-&quot;??_ ;_ @_ "/>
    <numFmt numFmtId="168" formatCode="_-&quot;$&quot;\ * #,##0_-;\-&quot;$&quot;\ * #,##0_-;_-&quot;$&quot;\ * &quot;-&quot;_-;_-@_-"/>
  </numFmts>
  <fonts count="29" x14ac:knownFonts="1">
    <font>
      <sz val="11"/>
      <color theme="1"/>
      <name val="Calibri"/>
      <family val="2"/>
      <scheme val="minor"/>
    </font>
    <font>
      <sz val="11"/>
      <name val="Cambria"/>
      <family val="2"/>
      <scheme val="major"/>
    </font>
    <font>
      <sz val="9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1C2F3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 Light"/>
      <family val="2"/>
    </font>
    <font>
      <sz val="9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name val="Calibri"/>
      <family val="2"/>
    </font>
    <font>
      <sz val="10"/>
      <color rgb="FF000000"/>
      <name val="Calibri"/>
      <family val="2"/>
      <scheme val="minor"/>
    </font>
    <font>
      <b/>
      <sz val="16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</font>
    <font>
      <sz val="9"/>
      <color rgb="FF000000"/>
      <name val="Calibri"/>
      <family val="2"/>
    </font>
    <font>
      <sz val="11"/>
      <color theme="1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6EBACC"/>
        <bgColor indexed="64"/>
      </patternFill>
    </fill>
    <fill>
      <patternFill patternType="solid">
        <fgColor theme="9" tint="0.79998168889431442"/>
        <bgColor rgb="FF2E75B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ECECEC"/>
      </left>
      <right style="thin">
        <color rgb="FFECECEC"/>
      </right>
      <top style="thin">
        <color rgb="FFECECEC"/>
      </top>
      <bottom style="thin">
        <color rgb="FFECECEC"/>
      </bottom>
      <diagonal/>
    </border>
  </borders>
  <cellStyleXfs count="29">
    <xf numFmtId="0" fontId="0" fillId="0" borderId="0"/>
    <xf numFmtId="0" fontId="1" fillId="2" borderId="2">
      <alignment horizontal="center" vertical="center" wrapText="1"/>
    </xf>
    <xf numFmtId="0" fontId="3" fillId="3" borderId="3">
      <alignment horizontal="center" vertical="center" wrapText="1"/>
    </xf>
    <xf numFmtId="41" fontId="4" fillId="0" borderId="0" applyFont="0" applyFill="0" applyBorder="0" applyAlignment="0" applyProtection="0"/>
    <xf numFmtId="0" fontId="5" fillId="4" borderId="4" applyAlignment="0">
      <alignment horizontal="center" vertical="center" wrapText="1"/>
    </xf>
    <xf numFmtId="0" fontId="6" fillId="0" borderId="0"/>
    <xf numFmtId="164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6" fillId="0" borderId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 applyFill="1" applyAlignment="1"/>
    <xf numFmtId="0" fontId="0" fillId="0" borderId="0" xfId="0" applyFill="1" applyAlignment="1">
      <alignment horizontal="left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 applyProtection="1">
      <alignment horizontal="center" vertical="top" wrapText="1"/>
    </xf>
    <xf numFmtId="0" fontId="2" fillId="0" borderId="1" xfId="2" applyFont="1" applyFill="1" applyBorder="1" applyAlignment="1" applyProtection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justify" vertical="top" wrapText="1"/>
    </xf>
    <xf numFmtId="0" fontId="2" fillId="0" borderId="1" xfId="2" applyFont="1" applyFill="1" applyBorder="1" applyAlignment="1" applyProtection="1">
      <alignment horizontal="center" vertical="top" wrapText="1"/>
    </xf>
    <xf numFmtId="10" fontId="2" fillId="0" borderId="1" xfId="24" applyNumberFormat="1" applyFont="1" applyFill="1" applyBorder="1" applyAlignment="1" applyProtection="1">
      <alignment horizontal="center" vertical="top" wrapText="1"/>
    </xf>
    <xf numFmtId="0" fontId="2" fillId="0" borderId="1" xfId="0" applyFont="1" applyFill="1" applyBorder="1" applyAlignment="1" applyProtection="1">
      <alignment horizontal="left" vertical="top" wrapText="1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 applyAlignment="1"/>
    <xf numFmtId="0" fontId="8" fillId="0" borderId="0" xfId="0" applyFont="1" applyFill="1" applyAlignment="1">
      <alignment horizontal="center"/>
    </xf>
    <xf numFmtId="0" fontId="8" fillId="0" borderId="0" xfId="0" applyFont="1" applyFill="1" applyAlignment="1"/>
    <xf numFmtId="0" fontId="15" fillId="0" borderId="0" xfId="0" applyFont="1" applyAlignment="1"/>
    <xf numFmtId="3" fontId="0" fillId="0" borderId="0" xfId="0" applyNumberFormat="1" applyFill="1"/>
    <xf numFmtId="4" fontId="0" fillId="0" borderId="0" xfId="0" applyNumberFormat="1" applyFill="1"/>
    <xf numFmtId="0" fontId="2" fillId="0" borderId="1" xfId="1" applyFont="1" applyFill="1" applyBorder="1" applyAlignment="1">
      <alignment horizontal="center" vertical="top" wrapText="1"/>
    </xf>
    <xf numFmtId="3" fontId="18" fillId="0" borderId="0" xfId="0" applyNumberFormat="1" applyFont="1" applyFill="1"/>
    <xf numFmtId="3" fontId="19" fillId="0" borderId="1" xfId="6" applyNumberFormat="1" applyFont="1" applyFill="1" applyBorder="1" applyAlignment="1" applyProtection="1">
      <alignment horizontal="center" vertical="top" wrapText="1"/>
    </xf>
    <xf numFmtId="3" fontId="19" fillId="0" borderId="1" xfId="4" applyNumberFormat="1" applyFont="1" applyFill="1" applyBorder="1" applyAlignment="1">
      <alignment vertical="top" wrapText="1"/>
    </xf>
    <xf numFmtId="0" fontId="8" fillId="0" borderId="0" xfId="0" applyFont="1" applyFill="1" applyAlignment="1">
      <alignment horizontal="center"/>
    </xf>
    <xf numFmtId="0" fontId="23" fillId="0" borderId="0" xfId="0" applyFont="1"/>
    <xf numFmtId="0" fontId="12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0" fillId="0" borderId="1" xfId="0" applyBorder="1"/>
    <xf numFmtId="0" fontId="24" fillId="0" borderId="0" xfId="0" applyFont="1" applyAlignment="1"/>
    <xf numFmtId="0" fontId="25" fillId="0" borderId="1" xfId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right" vertical="center" wrapText="1"/>
    </xf>
    <xf numFmtId="4" fontId="26" fillId="0" borderId="1" xfId="0" applyNumberFormat="1" applyFont="1" applyBorder="1" applyAlignment="1">
      <alignment horizontal="right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Fill="1" applyBorder="1" applyAlignment="1" applyProtection="1">
      <alignment horizontal="center" vertical="center"/>
      <protection locked="0"/>
    </xf>
    <xf numFmtId="3" fontId="10" fillId="0" borderId="1" xfId="0" applyNumberFormat="1" applyFont="1" applyFill="1" applyBorder="1" applyAlignment="1">
      <alignment horizontal="center" vertical="center" wrapText="1"/>
    </xf>
    <xf numFmtId="3" fontId="17" fillId="0" borderId="1" xfId="0" applyNumberFormat="1" applyFont="1" applyFill="1" applyBorder="1" applyAlignment="1">
      <alignment horizontal="center" vertical="center" wrapText="1"/>
    </xf>
    <xf numFmtId="3" fontId="0" fillId="0" borderId="1" xfId="28" applyNumberFormat="1" applyFont="1" applyBorder="1" applyAlignment="1">
      <alignment horizontal="center" vertical="center"/>
    </xf>
    <xf numFmtId="9" fontId="7" fillId="0" borderId="1" xfId="24" applyFont="1" applyFill="1" applyBorder="1" applyAlignment="1">
      <alignment horizontal="center" vertical="center"/>
    </xf>
    <xf numFmtId="41" fontId="26" fillId="0" borderId="1" xfId="28" applyFont="1" applyBorder="1" applyAlignment="1">
      <alignment horizontal="center" vertical="center"/>
    </xf>
    <xf numFmtId="3" fontId="7" fillId="0" borderId="1" xfId="0" applyNumberFormat="1" applyFont="1" applyFill="1" applyBorder="1" applyAlignment="1">
      <alignment horizontal="center" wrapText="1"/>
    </xf>
    <xf numFmtId="9" fontId="7" fillId="0" borderId="1" xfId="24" applyFont="1" applyFill="1" applyBorder="1" applyAlignment="1">
      <alignment horizontal="center" wrapText="1"/>
    </xf>
    <xf numFmtId="3" fontId="25" fillId="0" borderId="1" xfId="0" applyNumberFormat="1" applyFont="1" applyFill="1" applyBorder="1" applyAlignment="1">
      <alignment horizontal="center" wrapText="1"/>
    </xf>
    <xf numFmtId="3" fontId="25" fillId="0" borderId="1" xfId="2" applyNumberFormat="1" applyFont="1" applyFill="1" applyBorder="1" applyAlignment="1">
      <alignment horizontal="center" wrapText="1"/>
    </xf>
    <xf numFmtId="4" fontId="25" fillId="0" borderId="1" xfId="2" applyNumberFormat="1" applyFont="1" applyFill="1" applyBorder="1" applyAlignment="1">
      <alignment horizontal="center" wrapText="1"/>
    </xf>
    <xf numFmtId="3" fontId="25" fillId="0" borderId="1" xfId="6" applyNumberFormat="1" applyFont="1" applyFill="1" applyBorder="1" applyAlignment="1" applyProtection="1">
      <alignment horizontal="center" wrapText="1"/>
    </xf>
    <xf numFmtId="41" fontId="26" fillId="0" borderId="1" xfId="28" applyFont="1" applyBorder="1" applyAlignment="1">
      <alignment horizontal="center"/>
    </xf>
    <xf numFmtId="4" fontId="25" fillId="0" borderId="1" xfId="6" applyNumberFormat="1" applyFont="1" applyFill="1" applyBorder="1" applyAlignment="1" applyProtection="1">
      <alignment horizontal="center" wrapText="1"/>
    </xf>
    <xf numFmtId="41" fontId="25" fillId="0" borderId="1" xfId="28" applyFont="1" applyFill="1" applyBorder="1" applyAlignment="1" applyProtection="1">
      <alignment horizontal="center" wrapText="1"/>
    </xf>
    <xf numFmtId="3" fontId="25" fillId="0" borderId="1" xfId="4" applyNumberFormat="1" applyFont="1" applyFill="1" applyBorder="1" applyAlignment="1">
      <alignment horizontal="center" wrapText="1"/>
    </xf>
    <xf numFmtId="4" fontId="25" fillId="0" borderId="1" xfId="4" applyNumberFormat="1" applyFont="1" applyFill="1" applyBorder="1" applyAlignment="1">
      <alignment horizontal="center" wrapText="1"/>
    </xf>
    <xf numFmtId="41" fontId="26" fillId="0" borderId="1" xfId="28" applyFont="1" applyFill="1" applyBorder="1" applyAlignment="1">
      <alignment horizontal="center"/>
    </xf>
    <xf numFmtId="3" fontId="25" fillId="0" borderId="1" xfId="0" applyNumberFormat="1" applyFont="1" applyFill="1" applyBorder="1" applyAlignment="1">
      <alignment horizontal="left" vertical="top" wrapText="1"/>
    </xf>
    <xf numFmtId="3" fontId="25" fillId="0" borderId="1" xfId="0" applyNumberFormat="1" applyFont="1" applyFill="1" applyBorder="1" applyAlignment="1">
      <alignment horizontal="left" wrapText="1"/>
    </xf>
    <xf numFmtId="3" fontId="25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1" fontId="26" fillId="0" borderId="0" xfId="0" applyNumberFormat="1" applyFont="1" applyAlignment="1">
      <alignment horizontal="center" vertical="center"/>
    </xf>
    <xf numFmtId="0" fontId="26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vertical="center" wrapText="1"/>
    </xf>
    <xf numFmtId="0" fontId="26" fillId="0" borderId="1" xfId="0" applyFont="1" applyFill="1" applyBorder="1" applyAlignment="1">
      <alignment wrapText="1"/>
    </xf>
    <xf numFmtId="0" fontId="26" fillId="6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3" fontId="25" fillId="0" borderId="1" xfId="0" applyNumberFormat="1" applyFont="1" applyFill="1" applyBorder="1" applyAlignment="1">
      <alignment vertical="center" wrapText="1"/>
    </xf>
    <xf numFmtId="9" fontId="7" fillId="0" borderId="1" xfId="24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27" fillId="0" borderId="1" xfId="0" applyNumberFormat="1" applyFont="1" applyFill="1" applyBorder="1" applyAlignment="1">
      <alignment vertical="center" wrapText="1"/>
    </xf>
    <xf numFmtId="41" fontId="0" fillId="0" borderId="1" xfId="28" applyFont="1" applyBorder="1" applyAlignment="1">
      <alignment horizontal="center" vertical="center"/>
    </xf>
    <xf numFmtId="41" fontId="6" fillId="0" borderId="1" xfId="28" applyFont="1" applyBorder="1" applyAlignment="1">
      <alignment horizontal="center" vertical="center"/>
    </xf>
    <xf numFmtId="41" fontId="0" fillId="0" borderId="1" xfId="0" applyNumberFormat="1" applyBorder="1"/>
    <xf numFmtId="41" fontId="0" fillId="0" borderId="1" xfId="0" applyNumberForma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2" fillId="5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9" fontId="0" fillId="0" borderId="1" xfId="24" applyFont="1" applyBorder="1" applyAlignment="1">
      <alignment horizontal="center" vertical="center"/>
    </xf>
    <xf numFmtId="41" fontId="0" fillId="0" borderId="1" xfId="28" applyFont="1" applyFill="1" applyBorder="1" applyAlignment="1">
      <alignment horizontal="center" vertical="center"/>
    </xf>
    <xf numFmtId="3" fontId="25" fillId="0" borderId="1" xfId="6" applyNumberFormat="1" applyFont="1" applyFill="1" applyBorder="1" applyAlignment="1" applyProtection="1">
      <alignment horizontal="center" vertical="center" wrapText="1"/>
    </xf>
  </cellXfs>
  <cellStyles count="29">
    <cellStyle name="KPT04" xfId="2"/>
    <cellStyle name="KPT06_Main" xfId="4"/>
    <cellStyle name="Millares [0]" xfId="28" builtinId="6"/>
    <cellStyle name="Millares [0] 2" xfId="3"/>
    <cellStyle name="Millares [0] 3" xfId="25"/>
    <cellStyle name="Millares 11" xfId="27"/>
    <cellStyle name="Millares 2" xfId="11"/>
    <cellStyle name="Millares 3" xfId="14"/>
    <cellStyle name="Millares 5" xfId="23"/>
    <cellStyle name="Moneda [0] 2" xfId="6"/>
    <cellStyle name="Moneda [0] 3" xfId="26"/>
    <cellStyle name="Moneda 10" xfId="21"/>
    <cellStyle name="Moneda 11" xfId="22"/>
    <cellStyle name="Moneda 12" xfId="12"/>
    <cellStyle name="Moneda 2" xfId="7"/>
    <cellStyle name="Moneda 3" xfId="10"/>
    <cellStyle name="Moneda 4" xfId="9"/>
    <cellStyle name="Moneda 5" xfId="16"/>
    <cellStyle name="Moneda 6" xfId="17"/>
    <cellStyle name="Moneda 7" xfId="18"/>
    <cellStyle name="Moneda 8" xfId="20"/>
    <cellStyle name="Moneda 9" xfId="19"/>
    <cellStyle name="Normal" xfId="0" builtinId="0"/>
    <cellStyle name="Normal 14" xfId="8"/>
    <cellStyle name="Normal 2" xfId="5"/>
    <cellStyle name="Normal 3" xfId="13"/>
    <cellStyle name="PDD" xfId="1"/>
    <cellStyle name="Porcentaje" xfId="24" builtinId="5"/>
    <cellStyle name="Porcentaje 2" xfId="15"/>
  </cellStyles>
  <dxfs count="0"/>
  <tableStyles count="0" defaultTableStyle="TableStyleMedium2" defaultPivotStyle="PivotStyleLight16"/>
  <colors>
    <mruColors>
      <color rgb="FFFFFFCC"/>
      <color rgb="FF85E8FF"/>
      <color rgb="FFEAD5FF"/>
      <color rgb="FFE86E0A"/>
      <color rgb="FF7C9B3F"/>
      <color rgb="FFD9B3FF"/>
      <color rgb="FFFFFF99"/>
      <color rgb="FFFFBB57"/>
      <color rgb="FFFFFFBD"/>
      <color rgb="FFD39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X30"/>
  <sheetViews>
    <sheetView topLeftCell="Z12" zoomScale="60" zoomScaleNormal="60" workbookViewId="0">
      <selection activeCell="AD16" sqref="AD16"/>
    </sheetView>
  </sheetViews>
  <sheetFormatPr baseColWidth="10" defaultRowHeight="14.4" x14ac:dyDescent="0.3"/>
  <cols>
    <col min="1" max="1" width="16.6640625" style="2" customWidth="1"/>
    <col min="2" max="2" width="21.6640625" style="1" customWidth="1"/>
    <col min="3" max="3" width="23.6640625" style="1" customWidth="1"/>
    <col min="4" max="4" width="18.109375" style="1" customWidth="1"/>
    <col min="5" max="5" width="19.44140625" style="1" customWidth="1"/>
    <col min="6" max="6" width="37.88671875" style="4" customWidth="1"/>
    <col min="7" max="7" width="30.33203125" style="1" customWidth="1"/>
    <col min="8" max="8" width="11.5546875" style="1" customWidth="1"/>
    <col min="9" max="9" width="22.6640625" style="1" customWidth="1"/>
    <col min="10" max="10" width="13.6640625" customWidth="1"/>
    <col min="11" max="11" width="23.6640625" customWidth="1"/>
    <col min="12" max="12" width="51.44140625" style="2" customWidth="1"/>
    <col min="13" max="13" width="18.88671875" style="2" customWidth="1"/>
    <col min="14" max="14" width="28.109375" style="2" customWidth="1"/>
    <col min="15" max="15" width="15.109375" style="2" customWidth="1"/>
    <col min="16" max="16" width="29" customWidth="1"/>
    <col min="17" max="17" width="16.88671875" style="2" customWidth="1"/>
    <col min="18" max="18" width="38.33203125" customWidth="1"/>
    <col min="19" max="19" width="33.44140625" customWidth="1"/>
    <col min="20" max="20" width="23.33203125" style="2" customWidth="1"/>
    <col min="21" max="21" width="22" style="2" customWidth="1"/>
    <col min="22" max="22" width="32.5546875" style="2" customWidth="1"/>
    <col min="23" max="23" width="19.109375" style="2" customWidth="1"/>
    <col min="24" max="25" width="32.5546875" style="2" customWidth="1"/>
    <col min="26" max="27" width="28.44140625" style="2" customWidth="1"/>
    <col min="28" max="36" width="21.6640625" style="1" customWidth="1"/>
    <col min="37" max="37" width="32.5546875" customWidth="1"/>
    <col min="38" max="38" width="28.88671875" customWidth="1"/>
    <col min="39" max="39" width="28.33203125" customWidth="1"/>
    <col min="40" max="40" width="26.109375" customWidth="1"/>
    <col min="41" max="42" width="21" customWidth="1"/>
    <col min="43" max="43" width="20" customWidth="1"/>
    <col min="44" max="44" width="21.6640625" style="1" customWidth="1"/>
    <col min="45" max="45" width="24.6640625" style="1" customWidth="1"/>
    <col min="46" max="46" width="27.77734375" style="1" customWidth="1"/>
    <col min="47" max="49" width="21.6640625" style="1" customWidth="1"/>
    <col min="50" max="50" width="31.5546875" style="1" customWidth="1"/>
  </cols>
  <sheetData>
    <row r="1" spans="1:50" ht="18" x14ac:dyDescent="0.35">
      <c r="A1" s="84" t="s">
        <v>29</v>
      </c>
      <c r="B1" s="84"/>
      <c r="C1" s="84"/>
      <c r="D1" s="84"/>
      <c r="E1" s="84"/>
      <c r="F1" s="84"/>
      <c r="G1" s="84"/>
      <c r="H1" s="84"/>
      <c r="I1" s="84"/>
      <c r="J1" s="18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R1" s="3"/>
      <c r="AS1" s="3"/>
      <c r="AT1" s="3"/>
      <c r="AU1" s="3"/>
      <c r="AV1" s="3"/>
      <c r="AW1" s="3"/>
      <c r="AX1" s="3"/>
    </row>
    <row r="2" spans="1:50" ht="18" x14ac:dyDescent="0.35">
      <c r="A2" s="84" t="s">
        <v>30</v>
      </c>
      <c r="B2" s="84"/>
      <c r="C2" s="84"/>
      <c r="D2" s="84"/>
      <c r="E2" s="84"/>
      <c r="F2" s="84"/>
      <c r="G2" s="84"/>
      <c r="H2" s="84"/>
      <c r="I2" s="84"/>
      <c r="J2" s="18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R2" s="3"/>
      <c r="AS2" s="3"/>
      <c r="AT2" s="3"/>
      <c r="AU2" s="3"/>
      <c r="AV2" s="3"/>
      <c r="AW2" s="3"/>
      <c r="AX2" s="3"/>
    </row>
    <row r="3" spans="1:50" ht="18" x14ac:dyDescent="0.35">
      <c r="A3" s="84" t="s">
        <v>31</v>
      </c>
      <c r="B3" s="84"/>
      <c r="C3" s="84"/>
      <c r="D3" s="84"/>
      <c r="E3" s="84"/>
      <c r="F3" s="84"/>
      <c r="G3" s="84"/>
      <c r="H3" s="84"/>
      <c r="I3" s="84"/>
      <c r="J3" s="18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R3" s="3"/>
      <c r="AS3" s="3"/>
      <c r="AT3" s="3"/>
      <c r="AU3" s="3"/>
      <c r="AV3" s="3"/>
      <c r="AW3" s="3"/>
      <c r="AX3" s="3"/>
    </row>
    <row r="4" spans="1:50" s="2" customFormat="1" ht="18" x14ac:dyDescent="0.35">
      <c r="A4" s="27"/>
      <c r="B4" s="26"/>
      <c r="C4" s="26"/>
      <c r="D4" s="26"/>
      <c r="E4" s="26"/>
      <c r="F4" s="26"/>
      <c r="G4" s="26"/>
      <c r="H4" s="26"/>
      <c r="I4" s="26"/>
      <c r="J4" s="17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R4" s="3"/>
      <c r="AS4" s="3"/>
      <c r="AT4" s="3"/>
      <c r="AU4" s="3"/>
      <c r="AV4" s="3"/>
      <c r="AW4" s="3"/>
      <c r="AX4" s="3"/>
    </row>
    <row r="5" spans="1:50" s="2" customFormat="1" ht="21" x14ac:dyDescent="0.4">
      <c r="A5" s="74" t="s">
        <v>90</v>
      </c>
      <c r="B5" s="74"/>
      <c r="C5" s="74"/>
      <c r="D5" s="74"/>
      <c r="E5" s="74"/>
      <c r="F5" s="74"/>
      <c r="G5" s="74"/>
      <c r="H5" s="74"/>
      <c r="I5" s="74"/>
      <c r="J5" s="19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R5" s="3"/>
      <c r="AS5" s="3"/>
      <c r="AT5" s="3"/>
      <c r="AU5" s="3"/>
      <c r="AV5" s="3"/>
      <c r="AW5" s="3"/>
      <c r="AX5" s="3"/>
    </row>
    <row r="6" spans="1:50" s="2" customFormat="1" ht="21" customHeight="1" x14ac:dyDescent="0.35">
      <c r="A6" s="74" t="s">
        <v>97</v>
      </c>
      <c r="B6" s="74"/>
      <c r="C6" s="74"/>
      <c r="D6" s="74"/>
      <c r="E6" s="74"/>
      <c r="F6" s="74"/>
      <c r="G6" s="74"/>
      <c r="H6" s="74"/>
      <c r="I6" s="74"/>
      <c r="J6" s="31"/>
      <c r="K6" s="31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R6" s="3"/>
      <c r="AS6" s="3"/>
      <c r="AT6" s="3"/>
      <c r="AU6" s="3"/>
      <c r="AV6" s="3"/>
      <c r="AW6" s="3"/>
      <c r="AX6" s="3"/>
    </row>
    <row r="7" spans="1:50" s="2" customFormat="1" ht="21" x14ac:dyDescent="0.4">
      <c r="B7" s="14"/>
      <c r="C7" s="14"/>
      <c r="D7" s="14"/>
      <c r="E7" s="14"/>
      <c r="F7" s="14"/>
      <c r="G7" s="14"/>
      <c r="H7" s="14"/>
      <c r="I7" s="14"/>
      <c r="J7" s="14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R7" s="3"/>
      <c r="AS7" s="3"/>
      <c r="AT7" s="3"/>
      <c r="AU7" s="3"/>
      <c r="AV7" s="3"/>
      <c r="AW7" s="3"/>
      <c r="AX7" s="3"/>
    </row>
    <row r="8" spans="1:50" s="2" customFormat="1" ht="15.6" x14ac:dyDescent="0.3">
      <c r="A8" s="15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AB8" s="1"/>
      <c r="AC8" s="1"/>
      <c r="AD8" s="1"/>
      <c r="AE8" s="1"/>
      <c r="AF8" s="1"/>
      <c r="AG8" s="1"/>
      <c r="AH8" s="1"/>
      <c r="AI8" s="1"/>
      <c r="AJ8" s="1"/>
      <c r="AR8" s="1"/>
      <c r="AS8" s="1"/>
      <c r="AT8" s="1"/>
      <c r="AU8" s="1"/>
      <c r="AV8" s="1"/>
      <c r="AW8" s="1"/>
      <c r="AX8" s="1"/>
    </row>
    <row r="9" spans="1:50" s="2" customFormat="1" ht="20.25" customHeight="1" x14ac:dyDescent="0.3">
      <c r="A9" s="79" t="s">
        <v>63</v>
      </c>
      <c r="B9" s="80" t="s">
        <v>21</v>
      </c>
      <c r="C9" s="80" t="s">
        <v>46</v>
      </c>
      <c r="D9" s="81" t="s">
        <v>47</v>
      </c>
      <c r="E9" s="81" t="s">
        <v>48</v>
      </c>
      <c r="F9" s="81" t="s">
        <v>49</v>
      </c>
      <c r="G9" s="80" t="s">
        <v>64</v>
      </c>
      <c r="H9" s="76" t="s">
        <v>45</v>
      </c>
      <c r="I9" s="80" t="s">
        <v>43</v>
      </c>
      <c r="J9" s="76" t="s">
        <v>20</v>
      </c>
      <c r="K9" s="76" t="s">
        <v>19</v>
      </c>
      <c r="L9" s="76" t="s">
        <v>56</v>
      </c>
      <c r="M9" s="76" t="s">
        <v>53</v>
      </c>
      <c r="N9" s="76" t="s">
        <v>54</v>
      </c>
      <c r="O9" s="76" t="s">
        <v>42</v>
      </c>
      <c r="P9" s="76" t="s">
        <v>65</v>
      </c>
      <c r="Q9" s="76" t="s">
        <v>41</v>
      </c>
      <c r="R9" s="76" t="s">
        <v>0</v>
      </c>
      <c r="S9" s="76" t="s">
        <v>1</v>
      </c>
      <c r="T9" s="75" t="s">
        <v>70</v>
      </c>
      <c r="U9" s="75" t="s">
        <v>71</v>
      </c>
      <c r="V9" s="76" t="s">
        <v>78</v>
      </c>
      <c r="W9" s="77" t="s">
        <v>66</v>
      </c>
      <c r="X9" s="78" t="s">
        <v>76</v>
      </c>
      <c r="Y9" s="76" t="s">
        <v>91</v>
      </c>
      <c r="Z9" s="76" t="s">
        <v>92</v>
      </c>
      <c r="AA9" s="78" t="s">
        <v>75</v>
      </c>
      <c r="AB9" s="78" t="s">
        <v>93</v>
      </c>
      <c r="AC9" s="78" t="s">
        <v>79</v>
      </c>
      <c r="AD9" s="85" t="s">
        <v>94</v>
      </c>
      <c r="AE9" s="85"/>
      <c r="AF9" s="85"/>
      <c r="AG9" s="85"/>
      <c r="AH9" s="85"/>
      <c r="AI9" s="85"/>
      <c r="AJ9" s="85"/>
      <c r="AK9" s="78" t="s">
        <v>80</v>
      </c>
      <c r="AL9" s="78" t="s">
        <v>81</v>
      </c>
      <c r="AM9" s="78" t="s">
        <v>82</v>
      </c>
      <c r="AN9" s="78" t="s">
        <v>83</v>
      </c>
      <c r="AO9" s="78" t="s">
        <v>84</v>
      </c>
      <c r="AP9" s="78" t="s">
        <v>95</v>
      </c>
      <c r="AQ9" s="78" t="s">
        <v>96</v>
      </c>
      <c r="AR9" s="78" t="s">
        <v>85</v>
      </c>
      <c r="AS9" s="78" t="s">
        <v>88</v>
      </c>
      <c r="AT9" s="78" t="s">
        <v>89</v>
      </c>
      <c r="AU9" s="78" t="s">
        <v>86</v>
      </c>
      <c r="AV9" s="78" t="s">
        <v>77</v>
      </c>
      <c r="AW9" s="82" t="s">
        <v>87</v>
      </c>
      <c r="AX9" s="83" t="s">
        <v>74</v>
      </c>
    </row>
    <row r="10" spans="1:50" ht="78" customHeight="1" x14ac:dyDescent="0.3">
      <c r="A10" s="79"/>
      <c r="B10" s="80"/>
      <c r="C10" s="80"/>
      <c r="D10" s="81"/>
      <c r="E10" s="81"/>
      <c r="F10" s="81"/>
      <c r="G10" s="80"/>
      <c r="H10" s="76"/>
      <c r="I10" s="80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5"/>
      <c r="U10" s="75"/>
      <c r="V10" s="76"/>
      <c r="W10" s="77"/>
      <c r="X10" s="78"/>
      <c r="Y10" s="76"/>
      <c r="Z10" s="76"/>
      <c r="AA10" s="78"/>
      <c r="AB10" s="78"/>
      <c r="AC10" s="78"/>
      <c r="AD10" s="28" t="s">
        <v>61</v>
      </c>
      <c r="AE10" s="29" t="s">
        <v>59</v>
      </c>
      <c r="AF10" s="29" t="s">
        <v>62</v>
      </c>
      <c r="AG10" s="28" t="s">
        <v>67</v>
      </c>
      <c r="AH10" s="29" t="s">
        <v>68</v>
      </c>
      <c r="AI10" s="28" t="s">
        <v>60</v>
      </c>
      <c r="AJ10" s="28" t="s">
        <v>69</v>
      </c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82"/>
      <c r="AX10" s="83"/>
    </row>
    <row r="11" spans="1:50" ht="137.4" customHeight="1" x14ac:dyDescent="0.3">
      <c r="A11" s="5">
        <v>98</v>
      </c>
      <c r="B11" s="6" t="s">
        <v>22</v>
      </c>
      <c r="C11" s="6" t="s">
        <v>24</v>
      </c>
      <c r="D11" s="12">
        <v>0.32850000000000001</v>
      </c>
      <c r="E11" s="7">
        <v>2019</v>
      </c>
      <c r="F11" s="8" t="s">
        <v>50</v>
      </c>
      <c r="G11" s="6" t="s">
        <v>23</v>
      </c>
      <c r="H11" s="9">
        <v>43</v>
      </c>
      <c r="I11" s="8" t="s">
        <v>44</v>
      </c>
      <c r="J11" s="9">
        <v>4302</v>
      </c>
      <c r="K11" s="10" t="s">
        <v>3</v>
      </c>
      <c r="L11" s="10" t="s">
        <v>58</v>
      </c>
      <c r="M11" s="9">
        <v>1604</v>
      </c>
      <c r="N11" s="6" t="s">
        <v>55</v>
      </c>
      <c r="O11" s="11" t="s">
        <v>34</v>
      </c>
      <c r="P11" s="10" t="s">
        <v>4</v>
      </c>
      <c r="Q11" s="11">
        <v>430200100</v>
      </c>
      <c r="R11" s="10" t="s">
        <v>5</v>
      </c>
      <c r="S11" s="10" t="s">
        <v>6</v>
      </c>
      <c r="T11" s="22">
        <v>495</v>
      </c>
      <c r="U11" s="22" t="s">
        <v>72</v>
      </c>
      <c r="V11" s="32">
        <v>1492</v>
      </c>
      <c r="W11" s="22" t="s">
        <v>73</v>
      </c>
      <c r="X11" s="37">
        <v>150</v>
      </c>
      <c r="Y11" s="36">
        <v>645</v>
      </c>
      <c r="Z11" s="42">
        <f>+Y11/X11</f>
        <v>4.3</v>
      </c>
      <c r="AA11" s="33">
        <v>1765319617</v>
      </c>
      <c r="AB11" s="35">
        <v>1742322881</v>
      </c>
      <c r="AC11" s="45">
        <f>+AB11/AA11</f>
        <v>0.98697304681909059</v>
      </c>
      <c r="AD11" s="44">
        <v>1742322881</v>
      </c>
      <c r="AE11" s="46"/>
      <c r="AF11" s="47"/>
      <c r="AG11" s="46"/>
      <c r="AH11" s="48"/>
      <c r="AI11" s="49"/>
      <c r="AJ11" s="49"/>
      <c r="AK11" s="56" t="s">
        <v>98</v>
      </c>
      <c r="AL11" s="59" t="s">
        <v>108</v>
      </c>
      <c r="AM11" s="56" t="s">
        <v>103</v>
      </c>
      <c r="AN11" s="69" t="s">
        <v>117</v>
      </c>
      <c r="AO11" s="68">
        <f>+Y11</f>
        <v>645</v>
      </c>
      <c r="AP11" s="33">
        <v>1765319617</v>
      </c>
      <c r="AQ11" s="35">
        <v>1742322881</v>
      </c>
      <c r="AR11" s="67">
        <f>+AQ11/AP11</f>
        <v>0.98697304681909059</v>
      </c>
      <c r="AS11" s="61" t="s">
        <v>110</v>
      </c>
      <c r="AT11" s="61" t="s">
        <v>110</v>
      </c>
      <c r="AU11" s="24">
        <v>100</v>
      </c>
      <c r="AV11" s="24"/>
      <c r="AW11" s="24" t="s">
        <v>116</v>
      </c>
      <c r="AX11" s="24"/>
    </row>
    <row r="12" spans="1:50" ht="131.4" customHeight="1" x14ac:dyDescent="0.3">
      <c r="A12" s="5">
        <v>99</v>
      </c>
      <c r="B12" s="6" t="s">
        <v>22</v>
      </c>
      <c r="C12" s="6" t="s">
        <v>24</v>
      </c>
      <c r="D12" s="12">
        <v>0.32850000000000001</v>
      </c>
      <c r="E12" s="7">
        <v>2019</v>
      </c>
      <c r="F12" s="8" t="s">
        <v>50</v>
      </c>
      <c r="G12" s="6" t="s">
        <v>23</v>
      </c>
      <c r="H12" s="9">
        <v>43</v>
      </c>
      <c r="I12" s="8" t="s">
        <v>44</v>
      </c>
      <c r="J12" s="9">
        <v>4302</v>
      </c>
      <c r="K12" s="10" t="s">
        <v>3</v>
      </c>
      <c r="L12" s="10" t="s">
        <v>58</v>
      </c>
      <c r="M12" s="9">
        <v>1604</v>
      </c>
      <c r="N12" s="6" t="s">
        <v>55</v>
      </c>
      <c r="O12" s="11" t="s">
        <v>35</v>
      </c>
      <c r="P12" s="10" t="s">
        <v>7</v>
      </c>
      <c r="Q12" s="11" t="s">
        <v>38</v>
      </c>
      <c r="R12" s="10" t="s">
        <v>8</v>
      </c>
      <c r="S12" s="10" t="s">
        <v>9</v>
      </c>
      <c r="T12" s="22">
        <v>495</v>
      </c>
      <c r="U12" s="22" t="s">
        <v>72</v>
      </c>
      <c r="V12" s="32">
        <v>1492</v>
      </c>
      <c r="W12" s="22" t="s">
        <v>73</v>
      </c>
      <c r="X12" s="37">
        <v>150</v>
      </c>
      <c r="Y12" s="36">
        <v>1772</v>
      </c>
      <c r="Z12" s="42">
        <f t="shared" ref="Z12:Z16" si="0">+Y12/X12</f>
        <v>11.813333333333333</v>
      </c>
      <c r="AA12" s="34">
        <v>313532387</v>
      </c>
      <c r="AB12" s="43">
        <f>154212980+448889720</f>
        <v>603102700</v>
      </c>
      <c r="AC12" s="45">
        <f t="shared" ref="AC12:AC16" si="1">+AB12/AA12</f>
        <v>1.9235738475719257</v>
      </c>
      <c r="AD12" s="50">
        <f>154212980+448889720</f>
        <v>603102700</v>
      </c>
      <c r="AE12" s="46"/>
      <c r="AF12" s="47"/>
      <c r="AG12" s="46"/>
      <c r="AH12" s="48"/>
      <c r="AI12" s="49"/>
      <c r="AJ12" s="49"/>
      <c r="AK12" s="56" t="s">
        <v>98</v>
      </c>
      <c r="AL12" s="59" t="s">
        <v>108</v>
      </c>
      <c r="AM12" s="56" t="s">
        <v>103</v>
      </c>
      <c r="AN12" s="69" t="s">
        <v>117</v>
      </c>
      <c r="AO12" s="68">
        <f t="shared" ref="AO12:AO16" si="2">+Y12</f>
        <v>1772</v>
      </c>
      <c r="AP12" s="34">
        <v>313532387</v>
      </c>
      <c r="AQ12" s="43">
        <f>154212980+448889720</f>
        <v>603102700</v>
      </c>
      <c r="AR12" s="67">
        <f t="shared" ref="AR12:AR16" si="3">+AQ12/AP12</f>
        <v>1.9235738475719257</v>
      </c>
      <c r="AS12" s="62" t="s">
        <v>111</v>
      </c>
      <c r="AT12" s="62" t="s">
        <v>111</v>
      </c>
      <c r="AU12" s="24">
        <v>100</v>
      </c>
      <c r="AV12" s="24"/>
      <c r="AW12" s="24" t="s">
        <v>116</v>
      </c>
      <c r="AX12" s="24"/>
    </row>
    <row r="13" spans="1:50" ht="55.8" customHeight="1" x14ac:dyDescent="0.3">
      <c r="A13" s="5">
        <v>101</v>
      </c>
      <c r="B13" s="6" t="s">
        <v>22</v>
      </c>
      <c r="C13" s="6" t="s">
        <v>26</v>
      </c>
      <c r="D13" s="12">
        <v>0.38219999999999998</v>
      </c>
      <c r="E13" s="7">
        <v>2018</v>
      </c>
      <c r="F13" s="8" t="s">
        <v>51</v>
      </c>
      <c r="G13" s="6" t="s">
        <v>25</v>
      </c>
      <c r="H13" s="9">
        <v>43</v>
      </c>
      <c r="I13" s="8" t="s">
        <v>44</v>
      </c>
      <c r="J13" s="9">
        <v>4301</v>
      </c>
      <c r="K13" s="10" t="s">
        <v>10</v>
      </c>
      <c r="L13" s="10" t="s">
        <v>57</v>
      </c>
      <c r="M13" s="9">
        <v>1604</v>
      </c>
      <c r="N13" s="6" t="s">
        <v>55</v>
      </c>
      <c r="O13" s="11" t="s">
        <v>36</v>
      </c>
      <c r="P13" s="10" t="s">
        <v>11</v>
      </c>
      <c r="Q13" s="11" t="s">
        <v>39</v>
      </c>
      <c r="R13" s="10" t="s">
        <v>12</v>
      </c>
      <c r="S13" s="10" t="s">
        <v>13</v>
      </c>
      <c r="T13" s="22">
        <v>1120</v>
      </c>
      <c r="U13" s="22" t="s">
        <v>72</v>
      </c>
      <c r="V13" s="32">
        <v>2446</v>
      </c>
      <c r="W13" s="22" t="s">
        <v>73</v>
      </c>
      <c r="X13" s="38">
        <v>280</v>
      </c>
      <c r="Y13" s="41">
        <v>716</v>
      </c>
      <c r="Z13" s="42">
        <f t="shared" si="0"/>
        <v>2.5571428571428569</v>
      </c>
      <c r="AA13" s="34">
        <v>294723729</v>
      </c>
      <c r="AB13" s="43">
        <v>71900000</v>
      </c>
      <c r="AC13" s="45">
        <f t="shared" si="1"/>
        <v>0.24395728244874371</v>
      </c>
      <c r="AD13" s="50">
        <v>71900000</v>
      </c>
      <c r="AE13" s="46"/>
      <c r="AF13" s="47"/>
      <c r="AG13" s="46"/>
      <c r="AH13" s="48"/>
      <c r="AI13" s="49"/>
      <c r="AJ13" s="49"/>
      <c r="AK13" s="56" t="s">
        <v>99</v>
      </c>
      <c r="AL13" s="59" t="s">
        <v>109</v>
      </c>
      <c r="AM13" s="56" t="s">
        <v>104</v>
      </c>
      <c r="AN13" s="30" t="s">
        <v>118</v>
      </c>
      <c r="AO13" s="68">
        <f t="shared" si="2"/>
        <v>716</v>
      </c>
      <c r="AP13" s="34">
        <v>294723729</v>
      </c>
      <c r="AQ13" s="43">
        <v>71900000</v>
      </c>
      <c r="AR13" s="67">
        <f t="shared" si="3"/>
        <v>0.24395728244874371</v>
      </c>
      <c r="AS13" s="63" t="s">
        <v>112</v>
      </c>
      <c r="AT13" s="63" t="s">
        <v>112</v>
      </c>
      <c r="AU13" s="24">
        <v>100</v>
      </c>
      <c r="AV13" s="24"/>
      <c r="AW13" s="24" t="s">
        <v>116</v>
      </c>
      <c r="AX13" s="24"/>
    </row>
    <row r="14" spans="1:50" ht="110.4" x14ac:dyDescent="0.3">
      <c r="A14" s="5">
        <v>102</v>
      </c>
      <c r="B14" s="6" t="s">
        <v>22</v>
      </c>
      <c r="C14" s="6" t="s">
        <v>26</v>
      </c>
      <c r="D14" s="12">
        <v>0.38219999999999998</v>
      </c>
      <c r="E14" s="7">
        <v>2018</v>
      </c>
      <c r="F14" s="8" t="s">
        <v>51</v>
      </c>
      <c r="G14" s="6" t="s">
        <v>25</v>
      </c>
      <c r="H14" s="9">
        <v>43</v>
      </c>
      <c r="I14" s="8" t="s">
        <v>44</v>
      </c>
      <c r="J14" s="9">
        <v>4301</v>
      </c>
      <c r="K14" s="10" t="s">
        <v>10</v>
      </c>
      <c r="L14" s="10" t="s">
        <v>57</v>
      </c>
      <c r="M14" s="9">
        <v>1604</v>
      </c>
      <c r="N14" s="6" t="s">
        <v>55</v>
      </c>
      <c r="O14" s="11" t="s">
        <v>37</v>
      </c>
      <c r="P14" s="10" t="s">
        <v>14</v>
      </c>
      <c r="Q14" s="11">
        <v>430103701</v>
      </c>
      <c r="R14" s="10" t="s">
        <v>15</v>
      </c>
      <c r="S14" s="10" t="s">
        <v>16</v>
      </c>
      <c r="T14" s="22">
        <v>18558</v>
      </c>
      <c r="U14" s="22" t="s">
        <v>72</v>
      </c>
      <c r="V14" s="32">
        <v>40538</v>
      </c>
      <c r="W14" s="22" t="s">
        <v>73</v>
      </c>
      <c r="X14" s="38">
        <v>5519</v>
      </c>
      <c r="Y14" s="41">
        <v>17453</v>
      </c>
      <c r="Z14" s="42">
        <f t="shared" si="0"/>
        <v>3.1623482514948362</v>
      </c>
      <c r="AA14" s="34">
        <v>885602630</v>
      </c>
      <c r="AB14" s="43">
        <v>235627047</v>
      </c>
      <c r="AC14" s="45">
        <f t="shared" si="1"/>
        <v>0.26606407774556856</v>
      </c>
      <c r="AD14" s="49">
        <f>+AB14-AJ14</f>
        <v>207480714</v>
      </c>
      <c r="AE14" s="49"/>
      <c r="AF14" s="49"/>
      <c r="AG14" s="49"/>
      <c r="AH14" s="51"/>
      <c r="AI14" s="49"/>
      <c r="AJ14" s="52">
        <v>28146333</v>
      </c>
      <c r="AK14" s="57" t="s">
        <v>100</v>
      </c>
      <c r="AL14" s="59" t="s">
        <v>109</v>
      </c>
      <c r="AM14" s="58" t="s">
        <v>105</v>
      </c>
      <c r="AN14" s="69" t="s">
        <v>117</v>
      </c>
      <c r="AO14" s="68">
        <f t="shared" si="2"/>
        <v>17453</v>
      </c>
      <c r="AP14" s="34">
        <v>885602630</v>
      </c>
      <c r="AQ14" s="43">
        <v>235627047</v>
      </c>
      <c r="AR14" s="67">
        <f t="shared" si="3"/>
        <v>0.26606407774556856</v>
      </c>
      <c r="AS14" s="64" t="s">
        <v>113</v>
      </c>
      <c r="AT14" s="64" t="s">
        <v>113</v>
      </c>
      <c r="AU14" s="24">
        <v>100</v>
      </c>
      <c r="AV14" s="24"/>
      <c r="AW14" s="24" t="s">
        <v>116</v>
      </c>
      <c r="AX14" s="24"/>
    </row>
    <row r="15" spans="1:50" ht="124.2" x14ac:dyDescent="0.3">
      <c r="A15" s="5">
        <v>184</v>
      </c>
      <c r="B15" s="6" t="s">
        <v>22</v>
      </c>
      <c r="C15" s="6" t="s">
        <v>28</v>
      </c>
      <c r="D15" s="7">
        <v>8.3699999999999992</v>
      </c>
      <c r="E15" s="11">
        <v>2018</v>
      </c>
      <c r="F15" s="13" t="s">
        <v>52</v>
      </c>
      <c r="G15" s="6" t="s">
        <v>27</v>
      </c>
      <c r="H15" s="9">
        <v>43</v>
      </c>
      <c r="I15" s="13" t="s">
        <v>44</v>
      </c>
      <c r="J15" s="9">
        <v>4301</v>
      </c>
      <c r="K15" s="10" t="s">
        <v>10</v>
      </c>
      <c r="L15" s="10" t="s">
        <v>57</v>
      </c>
      <c r="M15" s="9">
        <v>1604</v>
      </c>
      <c r="N15" s="6" t="s">
        <v>55</v>
      </c>
      <c r="O15" s="7">
        <v>4301001</v>
      </c>
      <c r="P15" s="10" t="s">
        <v>17</v>
      </c>
      <c r="Q15" s="11" t="s">
        <v>40</v>
      </c>
      <c r="R15" s="10" t="s">
        <v>2</v>
      </c>
      <c r="S15" s="10" t="s">
        <v>33</v>
      </c>
      <c r="T15" s="22">
        <v>91000</v>
      </c>
      <c r="U15" s="22" t="s">
        <v>72</v>
      </c>
      <c r="V15" s="32">
        <v>154700</v>
      </c>
      <c r="W15" s="22" t="s">
        <v>73</v>
      </c>
      <c r="X15" s="39">
        <v>29850</v>
      </c>
      <c r="Y15" s="36">
        <v>32886</v>
      </c>
      <c r="Z15" s="42">
        <f t="shared" si="0"/>
        <v>1.1017085427135678</v>
      </c>
      <c r="AA15" s="34">
        <v>1035355471</v>
      </c>
      <c r="AB15" s="43">
        <f>SUM(AD15:AJ15)</f>
        <v>427571400</v>
      </c>
      <c r="AC15" s="45">
        <f t="shared" si="1"/>
        <v>0.41297062890586689</v>
      </c>
      <c r="AD15" s="49">
        <v>287729000</v>
      </c>
      <c r="AE15" s="53"/>
      <c r="AF15" s="53"/>
      <c r="AG15" s="53"/>
      <c r="AH15" s="54"/>
      <c r="AI15" s="49"/>
      <c r="AJ15" s="55">
        <v>139842400</v>
      </c>
      <c r="AK15" s="58" t="s">
        <v>101</v>
      </c>
      <c r="AL15" s="60">
        <v>2021003190026</v>
      </c>
      <c r="AM15" s="56" t="s">
        <v>106</v>
      </c>
      <c r="AN15" s="30" t="s">
        <v>119</v>
      </c>
      <c r="AO15" s="68">
        <f t="shared" si="2"/>
        <v>32886</v>
      </c>
      <c r="AP15" s="34">
        <v>1035355471</v>
      </c>
      <c r="AQ15" s="43">
        <f>+AB15</f>
        <v>427571400</v>
      </c>
      <c r="AR15" s="67">
        <f t="shared" si="3"/>
        <v>0.41297062890586689</v>
      </c>
      <c r="AS15" s="65" t="s">
        <v>114</v>
      </c>
      <c r="AT15" s="65" t="s">
        <v>114</v>
      </c>
      <c r="AU15" s="24">
        <v>100</v>
      </c>
      <c r="AV15" s="25"/>
      <c r="AW15" s="24" t="s">
        <v>116</v>
      </c>
      <c r="AX15" s="25"/>
    </row>
    <row r="16" spans="1:50" ht="162" customHeight="1" x14ac:dyDescent="0.3">
      <c r="A16" s="5">
        <v>185</v>
      </c>
      <c r="B16" s="6" t="s">
        <v>22</v>
      </c>
      <c r="C16" s="6" t="s">
        <v>28</v>
      </c>
      <c r="D16" s="7">
        <v>8.3699999999999992</v>
      </c>
      <c r="E16" s="11">
        <v>2018</v>
      </c>
      <c r="F16" s="13" t="s">
        <v>52</v>
      </c>
      <c r="G16" s="6" t="s">
        <v>27</v>
      </c>
      <c r="H16" s="9">
        <v>43</v>
      </c>
      <c r="I16" s="13" t="s">
        <v>44</v>
      </c>
      <c r="J16" s="9">
        <v>4301</v>
      </c>
      <c r="K16" s="10" t="s">
        <v>10</v>
      </c>
      <c r="L16" s="10" t="s">
        <v>57</v>
      </c>
      <c r="M16" s="9">
        <v>1604</v>
      </c>
      <c r="N16" s="6" t="s">
        <v>55</v>
      </c>
      <c r="O16" s="7" t="s">
        <v>37</v>
      </c>
      <c r="P16" s="10" t="s">
        <v>14</v>
      </c>
      <c r="Q16" s="11">
        <v>430103703</v>
      </c>
      <c r="R16" s="10" t="s">
        <v>18</v>
      </c>
      <c r="S16" s="10" t="s">
        <v>32</v>
      </c>
      <c r="T16" s="22">
        <v>39000</v>
      </c>
      <c r="U16" s="22" t="s">
        <v>72</v>
      </c>
      <c r="V16" s="32">
        <v>50700</v>
      </c>
      <c r="W16" s="22" t="s">
        <v>73</v>
      </c>
      <c r="X16" s="40">
        <v>11675</v>
      </c>
      <c r="Y16" s="36">
        <v>10820</v>
      </c>
      <c r="Z16" s="42">
        <f t="shared" si="0"/>
        <v>0.92676659528907923</v>
      </c>
      <c r="AA16" s="34">
        <v>293723773</v>
      </c>
      <c r="AB16" s="35">
        <f>SUM(AD16:AJ16)</f>
        <v>210500000</v>
      </c>
      <c r="AC16" s="45">
        <f t="shared" si="1"/>
        <v>0.71665973050128295</v>
      </c>
      <c r="AD16" s="49">
        <v>126000000</v>
      </c>
      <c r="AE16" s="53"/>
      <c r="AF16" s="53"/>
      <c r="AG16" s="53"/>
      <c r="AH16" s="54"/>
      <c r="AI16" s="49"/>
      <c r="AJ16" s="55">
        <v>84500000</v>
      </c>
      <c r="AK16" s="58" t="s">
        <v>102</v>
      </c>
      <c r="AL16" s="59" t="s">
        <v>109</v>
      </c>
      <c r="AM16" s="56" t="s">
        <v>107</v>
      </c>
      <c r="AN16" s="30" t="s">
        <v>119</v>
      </c>
      <c r="AO16" s="68">
        <f t="shared" si="2"/>
        <v>10820</v>
      </c>
      <c r="AP16" s="34">
        <v>293723773</v>
      </c>
      <c r="AQ16" s="35">
        <f>+AB16</f>
        <v>210500000</v>
      </c>
      <c r="AR16" s="67">
        <f t="shared" si="3"/>
        <v>0.71665973050128295</v>
      </c>
      <c r="AS16" s="66" t="s">
        <v>115</v>
      </c>
      <c r="AT16" s="66" t="s">
        <v>115</v>
      </c>
      <c r="AU16" s="24">
        <v>93</v>
      </c>
      <c r="AV16" s="25"/>
      <c r="AW16" s="24" t="s">
        <v>116</v>
      </c>
      <c r="AX16" s="25"/>
    </row>
    <row r="17" spans="10:50" ht="22.5" customHeight="1" x14ac:dyDescent="0.3"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21"/>
      <c r="AB17" s="23"/>
      <c r="AC17" s="23"/>
      <c r="AD17" s="20"/>
      <c r="AE17" s="20"/>
      <c r="AF17" s="20"/>
      <c r="AG17" s="20"/>
      <c r="AH17" s="20"/>
      <c r="AI17" s="20"/>
      <c r="AJ17" s="20"/>
      <c r="AR17" s="20"/>
      <c r="AS17" s="20"/>
      <c r="AT17" s="20"/>
      <c r="AU17" s="20"/>
      <c r="AV17" s="20"/>
      <c r="AW17" s="20"/>
      <c r="AX17" s="20"/>
    </row>
    <row r="18" spans="10:50" ht="39.75" customHeight="1" x14ac:dyDescent="0.3"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21"/>
      <c r="Z18" s="21"/>
      <c r="AA18" s="21"/>
      <c r="AB18" s="20"/>
      <c r="AC18" s="20"/>
      <c r="AD18" s="20"/>
      <c r="AE18" s="20"/>
      <c r="AF18" s="20"/>
      <c r="AG18" s="20"/>
      <c r="AH18" s="20"/>
      <c r="AI18" s="20"/>
      <c r="AJ18" s="20"/>
      <c r="AR18" s="20"/>
      <c r="AS18" s="20"/>
      <c r="AT18" s="20"/>
      <c r="AU18" s="20"/>
      <c r="AV18" s="20"/>
      <c r="AW18" s="20"/>
      <c r="AX18" s="20"/>
    </row>
    <row r="19" spans="10:50" ht="37.5" customHeight="1" x14ac:dyDescent="0.3"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21"/>
      <c r="Z19" s="21"/>
      <c r="AA19" s="21"/>
      <c r="AD19" s="20"/>
      <c r="AE19" s="20"/>
      <c r="AF19" s="20"/>
      <c r="AG19" s="20"/>
      <c r="AH19" s="20"/>
      <c r="AI19" s="20"/>
      <c r="AJ19" s="20"/>
      <c r="AR19" s="20"/>
      <c r="AS19" s="20"/>
      <c r="AT19" s="20"/>
      <c r="AU19" s="20"/>
      <c r="AV19" s="20"/>
      <c r="AW19" s="20"/>
      <c r="AX19" s="20"/>
    </row>
    <row r="20" spans="10:50" x14ac:dyDescent="0.3"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0:50" x14ac:dyDescent="0.3"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D21" s="20"/>
      <c r="AE21" s="20"/>
      <c r="AF21" s="20"/>
      <c r="AG21" s="20"/>
      <c r="AH21" s="20"/>
      <c r="AI21" s="20"/>
      <c r="AJ21" s="20"/>
      <c r="AR21" s="20"/>
      <c r="AS21" s="20"/>
      <c r="AT21" s="20"/>
      <c r="AU21" s="20"/>
      <c r="AV21" s="20"/>
      <c r="AW21" s="20"/>
      <c r="AX21" s="20"/>
    </row>
    <row r="22" spans="10:50" x14ac:dyDescent="0.3"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0:50" x14ac:dyDescent="0.3"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0:50" x14ac:dyDescent="0.3"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0:50" x14ac:dyDescent="0.3"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0:50" x14ac:dyDescent="0.3"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0:50" x14ac:dyDescent="0.3"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0:50" x14ac:dyDescent="0.3"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0:50" x14ac:dyDescent="0.3"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0:50" x14ac:dyDescent="0.3"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</sheetData>
  <sheetProtection autoFilter="0"/>
  <autoFilter ref="A9:AX17"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</autoFilter>
  <sortState ref="A13:FR506">
    <sortCondition ref="AQ13:AQ506"/>
    <sortCondition ref="A13:A506"/>
  </sortState>
  <mergeCells count="49">
    <mergeCell ref="AX9:AX10"/>
    <mergeCell ref="A1:I1"/>
    <mergeCell ref="A2:I2"/>
    <mergeCell ref="A3:I3"/>
    <mergeCell ref="A5:I5"/>
    <mergeCell ref="AR9:AR10"/>
    <mergeCell ref="AS9:AS10"/>
    <mergeCell ref="AU9:AU10"/>
    <mergeCell ref="AT9:AT10"/>
    <mergeCell ref="AD9:AJ9"/>
    <mergeCell ref="AV9:AV10"/>
    <mergeCell ref="AA9:AA10"/>
    <mergeCell ref="AB9:AB10"/>
    <mergeCell ref="AC9:AC10"/>
    <mergeCell ref="Y9:Y10"/>
    <mergeCell ref="Z9:Z10"/>
    <mergeCell ref="AW9:AW10"/>
    <mergeCell ref="AK9:AK10"/>
    <mergeCell ref="AL9:AL10"/>
    <mergeCell ref="AM9:AM10"/>
    <mergeCell ref="AN9:AN10"/>
    <mergeCell ref="AO9:AO10"/>
    <mergeCell ref="AP9:AP10"/>
    <mergeCell ref="AQ9:AQ10"/>
    <mergeCell ref="X9:X10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K9:K10"/>
    <mergeCell ref="L9:L10"/>
    <mergeCell ref="M9:M10"/>
    <mergeCell ref="N9:N10"/>
    <mergeCell ref="A6:I6"/>
    <mergeCell ref="T9:T10"/>
    <mergeCell ref="U9:U10"/>
    <mergeCell ref="V9:V10"/>
    <mergeCell ref="W9:W10"/>
    <mergeCell ref="O9:O10"/>
    <mergeCell ref="P9:P10"/>
    <mergeCell ref="Q9:Q10"/>
    <mergeCell ref="R9:R10"/>
    <mergeCell ref="S9:S10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2:K8"/>
  <sheetViews>
    <sheetView tabSelected="1" workbookViewId="0">
      <selection activeCell="L4" sqref="L4"/>
    </sheetView>
  </sheetViews>
  <sheetFormatPr baseColWidth="10" defaultRowHeight="14.4" x14ac:dyDescent="0.3"/>
  <cols>
    <col min="3" max="3" width="22.33203125" customWidth="1"/>
    <col min="4" max="4" width="13.6640625" customWidth="1"/>
    <col min="5" max="5" width="13.77734375" customWidth="1"/>
    <col min="6" max="6" width="13.77734375" style="2" customWidth="1"/>
    <col min="7" max="7" width="16.109375" customWidth="1"/>
    <col min="8" max="8" width="15.21875" customWidth="1"/>
    <col min="9" max="9" width="13.77734375" customWidth="1"/>
    <col min="10" max="10" width="13.44140625" customWidth="1"/>
    <col min="11" max="11" width="14" bestFit="1" customWidth="1"/>
  </cols>
  <sheetData>
    <row r="2" spans="3:11" ht="72" x14ac:dyDescent="0.3">
      <c r="C2" s="86" t="s">
        <v>1</v>
      </c>
      <c r="D2" s="86" t="s">
        <v>76</v>
      </c>
      <c r="E2" s="86" t="s">
        <v>91</v>
      </c>
      <c r="F2" s="86" t="s">
        <v>123</v>
      </c>
      <c r="G2" s="86" t="s">
        <v>75</v>
      </c>
      <c r="H2" s="86" t="s">
        <v>93</v>
      </c>
      <c r="I2" s="87" t="s">
        <v>120</v>
      </c>
      <c r="J2" s="87" t="s">
        <v>121</v>
      </c>
      <c r="K2" s="87" t="s">
        <v>122</v>
      </c>
    </row>
    <row r="3" spans="3:11" ht="72" x14ac:dyDescent="0.3">
      <c r="C3" s="88" t="s">
        <v>6</v>
      </c>
      <c r="D3" s="70">
        <v>150</v>
      </c>
      <c r="E3" s="70">
        <v>645</v>
      </c>
      <c r="F3" s="89">
        <f>+E3/D3</f>
        <v>4.3</v>
      </c>
      <c r="G3" s="70">
        <v>1765319617</v>
      </c>
      <c r="H3" s="70">
        <v>1742322881</v>
      </c>
      <c r="I3" s="70">
        <v>1326142881</v>
      </c>
      <c r="J3" s="70">
        <v>416180000</v>
      </c>
      <c r="K3" s="72"/>
    </row>
    <row r="4" spans="3:11" ht="72" x14ac:dyDescent="0.3">
      <c r="C4" s="88" t="s">
        <v>9</v>
      </c>
      <c r="D4" s="70">
        <v>150</v>
      </c>
      <c r="E4" s="70">
        <v>1772</v>
      </c>
      <c r="F4" s="89">
        <f t="shared" ref="F4:F8" si="0">+E4/D4</f>
        <v>11.813333333333333</v>
      </c>
      <c r="G4" s="70">
        <v>313532387</v>
      </c>
      <c r="H4" s="70">
        <v>603102700</v>
      </c>
      <c r="I4" s="71">
        <v>154212980</v>
      </c>
      <c r="J4" s="73">
        <f>+H4-I4</f>
        <v>448889720</v>
      </c>
      <c r="K4" s="30"/>
    </row>
    <row r="5" spans="3:11" ht="57.6" x14ac:dyDescent="0.3">
      <c r="C5" s="88" t="s">
        <v>13</v>
      </c>
      <c r="D5" s="70">
        <v>280</v>
      </c>
      <c r="E5" s="70">
        <v>716</v>
      </c>
      <c r="F5" s="89">
        <f t="shared" si="0"/>
        <v>2.5571428571428569</v>
      </c>
      <c r="G5" s="70">
        <v>294723729</v>
      </c>
      <c r="H5" s="70">
        <v>71900000</v>
      </c>
      <c r="I5" s="30"/>
      <c r="J5" s="73">
        <f>+H5</f>
        <v>71900000</v>
      </c>
      <c r="K5" s="30"/>
    </row>
    <row r="6" spans="3:11" ht="43.2" x14ac:dyDescent="0.3">
      <c r="C6" s="88" t="s">
        <v>16</v>
      </c>
      <c r="D6" s="70">
        <v>5519</v>
      </c>
      <c r="E6" s="70">
        <v>17453</v>
      </c>
      <c r="F6" s="89">
        <f t="shared" si="0"/>
        <v>3.1623482514948362</v>
      </c>
      <c r="G6" s="70">
        <v>885602630</v>
      </c>
      <c r="H6" s="70">
        <v>235627047</v>
      </c>
      <c r="I6" s="30"/>
      <c r="J6" s="72">
        <f>+H6-K6</f>
        <v>207480714</v>
      </c>
      <c r="K6" s="52">
        <v>28146333</v>
      </c>
    </row>
    <row r="7" spans="3:11" ht="129.6" x14ac:dyDescent="0.3">
      <c r="C7" s="88" t="s">
        <v>33</v>
      </c>
      <c r="D7" s="70">
        <v>29850</v>
      </c>
      <c r="E7" s="70">
        <v>32886</v>
      </c>
      <c r="F7" s="89">
        <f t="shared" si="0"/>
        <v>1.1017085427135678</v>
      </c>
      <c r="G7" s="70">
        <v>1035355471</v>
      </c>
      <c r="H7" s="70">
        <v>427571400</v>
      </c>
      <c r="I7" s="70">
        <v>287729000</v>
      </c>
      <c r="J7" s="30"/>
      <c r="K7" s="90">
        <v>139842400</v>
      </c>
    </row>
    <row r="8" spans="3:11" ht="100.8" x14ac:dyDescent="0.3">
      <c r="C8" s="88" t="s">
        <v>32</v>
      </c>
      <c r="D8" s="70">
        <v>11675</v>
      </c>
      <c r="E8" s="70">
        <v>10820</v>
      </c>
      <c r="F8" s="89">
        <f t="shared" si="0"/>
        <v>0.92676659528907923</v>
      </c>
      <c r="G8" s="70">
        <v>293723773</v>
      </c>
      <c r="H8" s="70">
        <v>210500000</v>
      </c>
      <c r="I8" s="30"/>
      <c r="J8" s="91">
        <v>126000000</v>
      </c>
      <c r="K8" s="70">
        <v>84500000</v>
      </c>
    </row>
  </sheetData>
  <pageMargins left="0.7" right="0.7" top="0.75" bottom="0.75" header="0.3" footer="0.3"/>
  <pageSetup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SEGUIMIENTO ANUAL VIGENCIA 2022</vt:lpstr>
      <vt:lpstr>resumen</vt:lpstr>
      <vt:lpstr>'SEGUIMIENTO ANUAL VIGENCIA 2022'!Área_de_impresión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APOYO PLANEACION</cp:lastModifiedBy>
  <cp:lastPrinted>2023-02-08T14:28:42Z</cp:lastPrinted>
  <dcterms:created xsi:type="dcterms:W3CDTF">2020-05-11T15:50:57Z</dcterms:created>
  <dcterms:modified xsi:type="dcterms:W3CDTF">2023-02-08T16:26:13Z</dcterms:modified>
</cp:coreProperties>
</file>