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F:\INDEPORTES 2023\PAGINA WEB\"/>
    </mc:Choice>
  </mc:AlternateContent>
  <xr:revisionPtr revIDLastSave="0" documentId="13_ncr:1_{54BFC6BD-99DA-4580-AA8A-67DA8C407A18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SEGUIMIENTO EJECUCIÓN PDD 2020" sheetId="1" r:id="rId1"/>
    <sheet name="informe" sheetId="2" r:id="rId2"/>
    <sheet name="PLANEACION" sheetId="3" r:id="rId3"/>
  </sheets>
  <definedNames>
    <definedName name="_xlnm._FilterDatabase" localSheetId="0" hidden="1">'SEGUIMIENTO EJECUCIÓN PDD 2020'!$A$14:$AU$21</definedName>
    <definedName name="_ftn1" localSheetId="0">'SEGUIMIENTO EJECUCIÓN PDD 2020'!#REF!</definedName>
    <definedName name="_ftn2" localSheetId="0">'SEGUIMIENTO EJECUCIÓN PDD 2020'!#REF!</definedName>
    <definedName name="_ftnref1" localSheetId="0">'SEGUIMIENTO EJECUCIÓN PDD 2020'!#REF!</definedName>
    <definedName name="_ftnref2" localSheetId="0">'SEGUIMIENTO EJECUCIÓN PDD 2020'!#REF!</definedName>
    <definedName name="_xlnm.Print_Area" localSheetId="0">'SEGUIMIENTO EJECUCIÓN PDD 2020'!$J$14:$AU$21</definedName>
  </definedNames>
  <calcPr calcId="191029"/>
</workbook>
</file>

<file path=xl/calcChain.xml><?xml version="1.0" encoding="utf-8"?>
<calcChain xmlns="http://schemas.openxmlformats.org/spreadsheetml/2006/main">
  <c r="G15" i="2" l="1"/>
  <c r="H15" i="2" s="1"/>
  <c r="F15" i="2"/>
  <c r="E13" i="2" l="1"/>
  <c r="E12" i="2"/>
  <c r="E11" i="2"/>
  <c r="E10" i="2"/>
  <c r="E9" i="2"/>
  <c r="E8" i="2"/>
  <c r="E7" i="2"/>
  <c r="Z21" i="1" l="1"/>
  <c r="AA21" i="1" s="1"/>
  <c r="X21" i="1"/>
  <c r="X20" i="1"/>
  <c r="X19" i="1"/>
  <c r="Z20" i="1"/>
  <c r="AA20" i="1" s="1"/>
  <c r="Z19" i="1"/>
  <c r="AA19" i="1" s="1"/>
  <c r="X18" i="1"/>
  <c r="AO19" i="1" l="1"/>
  <c r="AP19" i="1" s="1"/>
  <c r="AO21" i="1"/>
  <c r="AP21" i="1" s="1"/>
  <c r="AO20" i="1"/>
  <c r="AP20" i="1" s="1"/>
  <c r="Z18" i="1" l="1"/>
  <c r="AO18" i="1" s="1"/>
  <c r="AP18" i="1" s="1"/>
  <c r="Y18" i="1"/>
  <c r="AA17" i="1"/>
  <c r="AO17" i="1"/>
  <c r="AP17" i="1" s="1"/>
  <c r="Z17" i="1"/>
  <c r="X17" i="1"/>
  <c r="X16" i="1"/>
  <c r="X15" i="1"/>
  <c r="AS15" i="1" s="1"/>
  <c r="AG16" i="1"/>
  <c r="Z16" i="1" s="1"/>
  <c r="AA16" i="1" s="1"/>
  <c r="AA18" i="1" l="1"/>
  <c r="AG15" i="1"/>
  <c r="Z15" i="1" s="1"/>
  <c r="AA15" i="1" s="1"/>
  <c r="AP16" i="1"/>
  <c r="AP15" i="1"/>
  <c r="AO15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AM13" authorId="0" shapeId="0" xr:uid="{00000000-0006-0000-0000-000001000000}">
      <text>
        <r>
          <rPr>
            <sz val="11"/>
            <color theme="1"/>
            <rFont val="Arial"/>
            <family val="2"/>
          </rPr>
          <t xml:space="preserve">EN OBSERVACIONES CARACTERIZAR LA POBLACION
</t>
        </r>
      </text>
    </comment>
  </commentList>
</comments>
</file>

<file path=xl/sharedStrings.xml><?xml version="1.0" encoding="utf-8"?>
<sst xmlns="http://schemas.openxmlformats.org/spreadsheetml/2006/main" count="258" uniqueCount="134">
  <si>
    <t>Indicadores de producto</t>
  </si>
  <si>
    <t>Metas del Cuatrienio</t>
  </si>
  <si>
    <t>Personas beneficiadas</t>
  </si>
  <si>
    <t>Formación y preparación de deportistas</t>
  </si>
  <si>
    <t>Servicio de preparación deportiva</t>
  </si>
  <si>
    <t>Atletas preparados</t>
  </si>
  <si>
    <t>495 deportistas preparados técnica y físicamente, para competir en una disciplina deportiva</t>
  </si>
  <si>
    <t>Servicio de organización de eventos deportivos de alto rendimiento</t>
  </si>
  <si>
    <t xml:space="preserve">Deportistas que participan en eventos deportivos de alto rendimiento con sede en Colombia </t>
  </si>
  <si>
    <t>495 deportistas participantes en competencias y eventos federados de alto rendimiento.</t>
  </si>
  <si>
    <t>Fomento a la recreación, la actividad física y el deporte</t>
  </si>
  <si>
    <t>Servicio de Escuelas Deportivas</t>
  </si>
  <si>
    <t>Niños, niñas, adolescentes y jóvenes inscritos en Escuelas Deportivas</t>
  </si>
  <si>
    <t>1.120 niños, niñas, adolescentes y jóvenes inscritos en escuelas deportivas</t>
  </si>
  <si>
    <t>Servicio de promoción de la actividad física, la recreación y el deporte</t>
  </si>
  <si>
    <t>Municipios vinculados al programa Supérate-Intercolegiados</t>
  </si>
  <si>
    <t>18.558 personas inscritas en el programa Supérate - intercolegiados</t>
  </si>
  <si>
    <t>Servicio de apoyo a la actividad física, la recreación y el deporte</t>
  </si>
  <si>
    <t>Personas atendidas por los programas de recreación, deporte social comunitario, actividad física y aprovechamiento del tiempo libre</t>
  </si>
  <si>
    <t>Programa</t>
  </si>
  <si>
    <t>Código programa</t>
  </si>
  <si>
    <t>Línea Estratégica</t>
  </si>
  <si>
    <t>Equidad para la Paz Territorial</t>
  </si>
  <si>
    <t>Aumentar al 33.15%  la cobertura de deportistas entre los 7 y 29 años participando en actividades del deporte competitivo</t>
  </si>
  <si>
    <t>Cobertura en deporte competitivo</t>
  </si>
  <si>
    <t>Aumentar a 45.78% la cobertura en deporte formativo en personas de 7 y 17 años</t>
  </si>
  <si>
    <t>Cobertura en deporte formativo</t>
  </si>
  <si>
    <t>Aumentar a 9.61% la cobertura en actividad física, deportiva y recreativa preventiva en personas de 0 a 90 años.</t>
  </si>
  <si>
    <t xml:space="preserve">Cobertura en actividad física, deportiva y recreativa preventiva </t>
  </si>
  <si>
    <t>GOBERNACIÓN DEL CAUCA</t>
  </si>
  <si>
    <t>OFICINA ASESORA DE PLANEACIÓN</t>
  </si>
  <si>
    <t>PLAN DEPARTAMENTAL DE DESARROLLO 2020-2023 "42 MOTIVOS PARA AVANZAR"</t>
  </si>
  <si>
    <t xml:space="preserve">
39.000, personas participando en la promoción de la actividad física, la recreación y el deporte con enfoque diferencia étnico y género</t>
  </si>
  <si>
    <t xml:space="preserve">
91.000 personas participando en actividades de apoyo a la actividad física, la recreación y el deporte con enfoque diferencial étnico y género
</t>
  </si>
  <si>
    <t>4302001</t>
  </si>
  <si>
    <t>4302004</t>
  </si>
  <si>
    <t>4301007</t>
  </si>
  <si>
    <t>4301037</t>
  </si>
  <si>
    <t>430200400</t>
  </si>
  <si>
    <t>430100700</t>
  </si>
  <si>
    <t>430100100</t>
  </si>
  <si>
    <t>Código del indicador de producto</t>
  </si>
  <si>
    <t>Código del producto</t>
  </si>
  <si>
    <t>Nombre del Sector</t>
  </si>
  <si>
    <t>Deporte y Recreación</t>
  </si>
  <si>
    <t>Código del sector</t>
  </si>
  <si>
    <t>Indicador de Bienestar</t>
  </si>
  <si>
    <t>Línea base</t>
  </si>
  <si>
    <t>Año base</t>
  </si>
  <si>
    <t>Fuente</t>
  </si>
  <si>
    <t>Datos estadísticos de INDEPORTES</t>
  </si>
  <si>
    <t xml:space="preserve">Datos estadísticos de INDEPORTES </t>
  </si>
  <si>
    <t>Indeportes Cauca 
Oficina de Gestión Social y Asuntos Poblacionales
Secretaría de Salud Departamental    Secretaria de Infraestructura</t>
  </si>
  <si>
    <t>Código Subprograma</t>
  </si>
  <si>
    <t>Subprograma</t>
  </si>
  <si>
    <t>Recreación y deporte</t>
  </si>
  <si>
    <t>Descripción del Programa</t>
  </si>
  <si>
    <t>Orientado a contribuir a la construcción del tejido social, vinculando a las diversas regiones del país a través de la recreación, la actividad física, el deporte social, el deporte formativo y el juego.</t>
  </si>
  <si>
    <t xml:space="preserve">Orientado a mejorar la organización y capacidad de gestión y financiación de los organismos que conforman el deporte asociado, con el fin de garantizar que los procesos de desarrollo de los talentos deportivos y de los atletas de alto rendimiento cuenten con condiciones óptimas para su preparación y competición deportiva. </t>
  </si>
  <si>
    <t>Estampillas</t>
  </si>
  <si>
    <t>Cofinanciación</t>
  </si>
  <si>
    <t>Recursos propios</t>
  </si>
  <si>
    <t>Transferencias nacionales</t>
  </si>
  <si>
    <t>No. Meta de Producto</t>
  </si>
  <si>
    <t>Meta de Resultado</t>
  </si>
  <si>
    <t>Productos</t>
  </si>
  <si>
    <t>Línea Base (2019)</t>
  </si>
  <si>
    <t>Tipo de meta (Mantenimiento, Incremento, Reducción)</t>
  </si>
  <si>
    <t>Total recursos programados por meta vigencia 2020 (pesos)</t>
  </si>
  <si>
    <t>Nombre del proyecto</t>
  </si>
  <si>
    <t>Código BPIN</t>
  </si>
  <si>
    <t>Municipios Beneficiados</t>
  </si>
  <si>
    <t>Subregión</t>
  </si>
  <si>
    <t>Recursos por proyecto programados vigencia 2020 (Pesos)</t>
  </si>
  <si>
    <t>Sistema General de Participaciones</t>
  </si>
  <si>
    <t>Sistema General de Regalías</t>
  </si>
  <si>
    <t>Otros recursos de gestión</t>
  </si>
  <si>
    <t>Responsable (Cargo y tipo de vinculación)</t>
  </si>
  <si>
    <t>Observaciones</t>
  </si>
  <si>
    <t>DEPENDENCIA RESPONSABLE:</t>
  </si>
  <si>
    <t>Meta de producto  programada para la vigencia 2020</t>
  </si>
  <si>
    <t>Meta de producto  ejecutada en  la vigencia 2020</t>
  </si>
  <si>
    <t>Total Recursos Ejecutados</t>
  </si>
  <si>
    <t>Porcentaje de Ejecución Meta de Producto</t>
  </si>
  <si>
    <t>Ejecución Financiera por Fuentes de Financiación  (Pesos)</t>
  </si>
  <si>
    <t>INFORME DE EJECUCIÓN PLAN DE ACCIÓN VIGENCIA 2020</t>
  </si>
  <si>
    <t>Población beneficiada (Número de personas)</t>
  </si>
  <si>
    <t>Recursos por proyecto Ejecutados vigencia 2020 (Pesos)</t>
  </si>
  <si>
    <t xml:space="preserve">Porcentaje de Ejecución financiera </t>
  </si>
  <si>
    <t>productos del proyecto Programados</t>
  </si>
  <si>
    <t>productos del proyecto Ejecutados</t>
  </si>
  <si>
    <t>Porcentaje cumplimiento productos del proyecto</t>
  </si>
  <si>
    <t>Porcentaje de Ejecución Financiera</t>
  </si>
  <si>
    <t xml:space="preserve">Incremento </t>
  </si>
  <si>
    <t xml:space="preserve">“FORTALECIMIENTO DE LOS ALTOS LOGROS Y LIDERAZGO DEPORTIVO EN EL DEPARTAMENTO DEL CAUCA”. </t>
  </si>
  <si>
    <t>7 subregiones</t>
  </si>
  <si>
    <t>Escuelas deportivas instituto para todos</t>
  </si>
  <si>
    <t>Covenio Interadministrativo COID 625 21/05/2020 Mindeporte.</t>
  </si>
  <si>
    <t>Santander
Buenos Aires.
Puerto Tejada.
Timbiqui.
Guapi.
Piendamó</t>
  </si>
  <si>
    <t>Norte
Pacifica
Centro</t>
  </si>
  <si>
    <t>Juegos Deportivos Intercolegiados</t>
  </si>
  <si>
    <t>Convenio interadministrativo 881 de 2020</t>
  </si>
  <si>
    <t>Habitos y estilos de vida saludable</t>
  </si>
  <si>
    <t>Covenio Interadministrativo COID 496 del  22/04/2020 Mindeporte.</t>
  </si>
  <si>
    <t>Puerto Tejada, Santander, Guachene, Caloto, Suarez, Timbiqui, Guapi, Popayan, Rosas, La sierra, Patia , mercaderes , Caldono, Piendamo, Miranda, Corinto. El tambo, Timbio, Balboa, Cajibio, Villarica, Inza, Silvia, Sotara, y Bolivar</t>
  </si>
  <si>
    <t>Deporte social Comunitario</t>
  </si>
  <si>
    <t>Covenio Interadministrativo COID 492 del  22/04/2020 Mindeporte.</t>
  </si>
  <si>
    <t>Argelia, Mercaderes, Caloto, Guapi, Inzá. Caldono, Buenos Aires y Miranda.</t>
  </si>
  <si>
    <t>Pacifica
Norte
Sur
Macizo</t>
  </si>
  <si>
    <t>Fortalecimiento de la recreación como componente de la interaccion social en el Departamento del Cauca.</t>
  </si>
  <si>
    <t>Covenio Interadministrativo COID 550 del  7/05/2020 Mindeporte.</t>
  </si>
  <si>
    <t>Puerto Tejada, Santander, Guachene, Buenos aires, Caloto, Suarez, Timbiqui, Lopez de Micay, Guapi, Popayan, Rosas, La sierra, La vega, Patia , mercaderes y Bolivar</t>
  </si>
  <si>
    <t>7 Subregiones</t>
  </si>
  <si>
    <t>Deportistas Caucanos con participación exitosa en eventos nacionales e internacionales.</t>
  </si>
  <si>
    <t>Niños y niñas fundamentados tecnica y fisicamente enla practica de una disciplina deportiva.</t>
  </si>
  <si>
    <t>Desarrollar el proceso de inscripción en la plataforma institucional.
Ejecucion de las diferentes fases zonal Departamental.
Fase final departamental.
Fase Final Nacional.
Fase regional pacifico.</t>
  </si>
  <si>
    <t>Promoción de los Hábitos y Estilos de Vida Saludable, con el propósito de sensibilizar, comprometer y capacitar a líderes comunitarios y de salud, en acciones para la práctica regular de la actividad física, tanto en el sector urbano como rural.</t>
  </si>
  <si>
    <t>Fortalecimiento del Deporte Social Comunitario, a través de la práctica deportiva y sus diferentes manifestaciones en grupos poblacionales, como indígenas, población negra, afrodescendiente, raizales, palenqueros (NARP), personas con discapacidad, campesinos y mujeres.</t>
  </si>
  <si>
    <t>Apoyo a la poblacion caucana, en la actividad fisica, recreacional y deportiva, en las siguientes lineas poblacionales: Primera infancia.
Infancia, adolescencia y juventud.
Adulto Mayor
Discapacidad</t>
  </si>
  <si>
    <t>Coordinador General del Proyecto.
Coodinador Discapacidad.
Supervisor del proyecto</t>
  </si>
  <si>
    <t>Coordinador del proyecto Deporte Escolar.
Supervisor del convenio.</t>
  </si>
  <si>
    <t>Coordinador del proyecto.
Supervisor del convenio.</t>
  </si>
  <si>
    <t>Coordinador Proyecto.
Supervisor del convenio</t>
  </si>
  <si>
    <t>Coordinador proyecto de recreacion.
Coordinador discapacidad.
Supervisor del proyecto</t>
  </si>
  <si>
    <t xml:space="preserve">Deportistas participaron en compentencias y eventos deportivos, invitados por las federaciones nacionales deportivas
</t>
  </si>
  <si>
    <t>Deportistas con apoyo fisico, tecnico y psicologico y hna participado  en competencias a nivel nacional</t>
  </si>
  <si>
    <t>Niños y niñas, con apoyo en fundamentación tecnica y fisica, en futbol, baloncesto y atletismo</t>
  </si>
  <si>
    <t xml:space="preserve">Se desarrollo el proceso de inscripcion, en las diferentes fases zonales </t>
  </si>
  <si>
    <t>Se desarrollaron las siguientes acciones: Consejerias, Asesorías, Caminatas, Eventos masivos, rutas de movimiento y seminarios talleres</t>
  </si>
  <si>
    <t>Se realizaron practicas deportivas, eventos deportivos y capacitaciones</t>
  </si>
  <si>
    <t>Se incentivaron las practicas deportivas, por diferentes medios virtuales y presenciales, a traves de grupos regulares, capacitaciones, eventos de promoción y encuentros locales y regionales</t>
  </si>
  <si>
    <t>INSTITUTO DEPARTAMENTAL DE DEPORTES DEL CAUCA</t>
  </si>
  <si>
    <t>PLAN DE DESARROLLO DEPARTAMENTAL</t>
  </si>
  <si>
    <t>EJECUCIÓN VIGENCIA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</si>
</sst>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2" formatCode="_-&quot;$&quot;\ * #,##0_-;\-&quot;$&quot;\ * #,##0_-;_-&quot;$&quot;\ * &quot;-&quot;_-;_-@_-"/>
    <numFmt numFmtId="41" formatCode="_-* #,##0_-;\-* #,##0_-;_-* &quot;-&quot;_-;_-@_-"/>
    <numFmt numFmtId="43" formatCode="_-* #,##0.00_-;\-* #,##0.00_-;_-* &quot;-&quot;??_-;_-@_-"/>
    <numFmt numFmtId="164" formatCode="_-&quot;$&quot;* #,##0.00_-;\-&quot;$&quot;* #,##0.00_-;_-&quot;$&quot;* &quot;-&quot;??_-;_-@_-"/>
    <numFmt numFmtId="165" formatCode="_(&quot;$&quot;\ * #,##0_);_(&quot;$&quot;\ * \(#,##0\);_(&quot;$&quot;\ * &quot;-&quot;_);_(@_)"/>
    <numFmt numFmtId="166" formatCode="_-* #,##0.00\ _€_-;\-* #,##0.00\ _€_-;_-* &quot;-&quot;??\ _€_-;_-@_-"/>
    <numFmt numFmtId="167" formatCode="_(&quot;$&quot;* #,##0.00_);_(&quot;$&quot;* \(#,##0.00\);_(&quot;$&quot;* &quot;-&quot;??_);_(@_)"/>
    <numFmt numFmtId="168" formatCode="_ * #,##0.00_ ;_ * \-#,##0.00_ ;_ * &quot;-&quot;??_ ;_ @_ "/>
  </numFmts>
  <fonts count="28" x14ac:knownFonts="1">
    <font>
      <sz val="11"/>
      <color theme="1"/>
      <name val="Calibri"/>
      <family val="2"/>
      <scheme val="minor"/>
    </font>
    <font>
      <sz val="11"/>
      <name val="Cambria"/>
      <family val="2"/>
      <scheme val="major"/>
    </font>
    <font>
      <sz val="9"/>
      <name val="Calibri"/>
      <family val="2"/>
      <scheme val="minor"/>
    </font>
    <font>
      <b/>
      <sz val="11"/>
      <color rgb="FF6F6F6E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rgb="FF1C2F33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 Light"/>
      <family val="2"/>
    </font>
    <font>
      <sz val="9"/>
      <color theme="1"/>
      <name val="Calibri"/>
      <family val="2"/>
    </font>
    <font>
      <sz val="9"/>
      <color rgb="FF000000"/>
      <name val="Calibri"/>
      <family val="2"/>
      <scheme val="minor"/>
    </font>
    <font>
      <sz val="9"/>
      <name val="Calibri"/>
      <family val="2"/>
    </font>
    <font>
      <sz val="9"/>
      <color rgb="FF000000"/>
      <name val="Calibri"/>
      <family val="2"/>
    </font>
    <font>
      <sz val="10"/>
      <color rgb="FF000000"/>
      <name val="Calibri"/>
      <family val="2"/>
      <scheme val="minor"/>
    </font>
    <font>
      <sz val="11"/>
      <color theme="1"/>
      <name val="Arial"/>
      <family val="2"/>
    </font>
    <font>
      <b/>
      <sz val="16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FF0000"/>
      <name val="Calibri"/>
      <family val="2"/>
    </font>
    <font>
      <b/>
      <sz val="14"/>
      <color rgb="FFFF0000"/>
      <name val="Calibri"/>
      <family val="2"/>
    </font>
    <font>
      <sz val="12"/>
      <name val="Calibri"/>
      <family val="2"/>
    </font>
    <font>
      <sz val="12"/>
      <name val="Calibri Light"/>
      <family val="2"/>
    </font>
    <font>
      <sz val="12"/>
      <color rgb="FF000000"/>
      <name val="Calibri"/>
      <family val="2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sz val="9"/>
      <color rgb="FF00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rgb="FF6EBACC"/>
        <bgColor indexed="64"/>
      </patternFill>
    </fill>
    <fill>
      <patternFill patternType="solid">
        <fgColor rgb="FFFFFFBD"/>
        <bgColor indexed="64"/>
      </patternFill>
    </fill>
    <fill>
      <patternFill patternType="solid">
        <fgColor rgb="FFFFFFA7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rgb="FF522B57"/>
      </left>
      <right style="thin">
        <color rgb="FF522B57"/>
      </right>
      <top style="thin">
        <color rgb="FF522B57"/>
      </top>
      <bottom style="thin">
        <color rgb="FF522B57"/>
      </bottom>
      <diagonal/>
    </border>
    <border>
      <left style="thin">
        <color rgb="FFECECEC"/>
      </left>
      <right style="thin">
        <color rgb="FFECECEC"/>
      </right>
      <top style="thin">
        <color rgb="FFECECEC"/>
      </top>
      <bottom style="thin">
        <color rgb="FFECECEC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8">
    <xf numFmtId="0" fontId="0" fillId="0" borderId="0"/>
    <xf numFmtId="0" fontId="1" fillId="2" borderId="2">
      <alignment horizontal="center" vertical="center" wrapText="1"/>
    </xf>
    <xf numFmtId="0" fontId="3" fillId="3" borderId="3">
      <alignment horizontal="center" vertical="center" wrapText="1"/>
    </xf>
    <xf numFmtId="41" fontId="4" fillId="0" borderId="0" applyFont="0" applyFill="0" applyBorder="0" applyAlignment="0" applyProtection="0"/>
    <xf numFmtId="0" fontId="5" fillId="4" borderId="4" applyAlignment="0">
      <alignment horizontal="center" vertical="center" wrapText="1"/>
    </xf>
    <xf numFmtId="0" fontId="6" fillId="0" borderId="0"/>
    <xf numFmtId="165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0" fontId="6" fillId="0" borderId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7" fillId="0" borderId="0"/>
    <xf numFmtId="168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41" fontId="6" fillId="0" borderId="0" applyFont="0" applyFill="0" applyBorder="0" applyAlignment="0" applyProtection="0"/>
    <xf numFmtId="42" fontId="6" fillId="0" borderId="0" applyFont="0" applyFill="0" applyBorder="0" applyAlignment="0" applyProtection="0"/>
    <xf numFmtId="41" fontId="6" fillId="0" borderId="0" applyFont="0" applyFill="0" applyBorder="0" applyAlignment="0" applyProtection="0"/>
  </cellStyleXfs>
  <cellXfs count="9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2" fillId="6" borderId="1" xfId="0" applyFont="1" applyFill="1" applyBorder="1" applyAlignment="1">
      <alignment horizontal="center" vertical="center" wrapText="1"/>
    </xf>
    <xf numFmtId="0" fontId="15" fillId="6" borderId="1" xfId="0" applyFont="1" applyFill="1" applyBorder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2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justify" vertical="top" wrapText="1"/>
    </xf>
    <xf numFmtId="0" fontId="2" fillId="0" borderId="1" xfId="2" applyFont="1" applyFill="1" applyBorder="1" applyAlignment="1">
      <alignment horizontal="center" vertical="top" wrapText="1"/>
    </xf>
    <xf numFmtId="3" fontId="10" fillId="0" borderId="1" xfId="0" applyNumberFormat="1" applyFont="1" applyBorder="1" applyAlignment="1">
      <alignment horizontal="right" vertical="top" wrapText="1"/>
    </xf>
    <xf numFmtId="10" fontId="2" fillId="0" borderId="1" xfId="24" applyNumberFormat="1" applyFont="1" applyFill="1" applyBorder="1" applyAlignment="1" applyProtection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left"/>
    </xf>
    <xf numFmtId="0" fontId="18" fillId="0" borderId="0" xfId="0" applyFont="1"/>
    <xf numFmtId="0" fontId="8" fillId="0" borderId="0" xfId="0" applyFont="1" applyAlignment="1">
      <alignment horizontal="center"/>
    </xf>
    <xf numFmtId="0" fontId="8" fillId="0" borderId="0" xfId="0" applyFont="1"/>
    <xf numFmtId="0" fontId="17" fillId="0" borderId="0" xfId="0" applyFont="1"/>
    <xf numFmtId="0" fontId="19" fillId="0" borderId="0" xfId="0" applyFont="1"/>
    <xf numFmtId="0" fontId="18" fillId="7" borderId="1" xfId="0" applyFont="1" applyFill="1" applyBorder="1" applyAlignment="1" applyProtection="1">
      <alignment horizontal="center" vertical="center" wrapText="1"/>
      <protection locked="0"/>
    </xf>
    <xf numFmtId="0" fontId="21" fillId="7" borderId="1" xfId="1" applyFont="1" applyFill="1" applyBorder="1" applyProtection="1">
      <alignment horizontal="center" vertical="center" wrapText="1"/>
      <protection locked="0"/>
    </xf>
    <xf numFmtId="0" fontId="21" fillId="7" borderId="5" xfId="1" applyFont="1" applyFill="1" applyBorder="1" applyProtection="1">
      <alignment horizontal="center" vertical="center" wrapText="1"/>
      <protection locked="0"/>
    </xf>
    <xf numFmtId="0" fontId="21" fillId="7" borderId="0" xfId="1" applyFont="1" applyFill="1" applyBorder="1" applyProtection="1">
      <alignment horizontal="center" vertical="center" wrapText="1"/>
      <protection locked="0"/>
    </xf>
    <xf numFmtId="0" fontId="9" fillId="0" borderId="1" xfId="0" applyFont="1" applyBorder="1" applyAlignment="1">
      <alignment horizontal="center" vertical="center" wrapText="1"/>
    </xf>
    <xf numFmtId="0" fontId="18" fillId="0" borderId="0" xfId="0" applyFont="1" applyAlignment="1">
      <alignment horizontal="justify" vertical="center"/>
    </xf>
    <xf numFmtId="1" fontId="21" fillId="0" borderId="1" xfId="0" applyNumberFormat="1" applyFont="1" applyBorder="1" applyAlignment="1">
      <alignment horizontal="left" vertical="center" wrapText="1"/>
    </xf>
    <xf numFmtId="3" fontId="21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horizontal="justify" vertical="center"/>
    </xf>
    <xf numFmtId="3" fontId="10" fillId="0" borderId="1" xfId="0" applyNumberFormat="1" applyFont="1" applyBorder="1" applyAlignment="1">
      <alignment horizontal="center" vertical="center" wrapText="1"/>
    </xf>
    <xf numFmtId="3" fontId="22" fillId="0" borderId="1" xfId="0" applyNumberFormat="1" applyFont="1" applyBorder="1" applyAlignment="1">
      <alignment horizontal="center" vertical="center" wrapText="1"/>
    </xf>
    <xf numFmtId="9" fontId="22" fillId="0" borderId="1" xfId="24" applyFont="1" applyFill="1" applyBorder="1" applyAlignment="1">
      <alignment horizontal="center" vertical="center" wrapText="1"/>
    </xf>
    <xf numFmtId="3" fontId="21" fillId="0" borderId="1" xfId="0" applyNumberFormat="1" applyFont="1" applyBorder="1" applyAlignment="1">
      <alignment horizontal="left" vertical="center" wrapText="1"/>
    </xf>
    <xf numFmtId="3" fontId="21" fillId="0" borderId="1" xfId="0" applyNumberFormat="1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9" fontId="10" fillId="0" borderId="1" xfId="24" applyFont="1" applyFill="1" applyBorder="1" applyAlignment="1">
      <alignment horizontal="center" vertical="center" wrapText="1"/>
    </xf>
    <xf numFmtId="9" fontId="9" fillId="0" borderId="1" xfId="24" applyFont="1" applyFill="1" applyBorder="1" applyAlignment="1">
      <alignment horizontal="center" vertical="center" wrapText="1"/>
    </xf>
    <xf numFmtId="0" fontId="18" fillId="0" borderId="0" xfId="0" applyFont="1" applyAlignment="1">
      <alignment horizontal="left" vertical="center" wrapText="1"/>
    </xf>
    <xf numFmtId="0" fontId="18" fillId="0" borderId="1" xfId="0" applyFont="1" applyBorder="1" applyAlignment="1">
      <alignment horizontal="left" vertical="center" wrapText="1"/>
    </xf>
    <xf numFmtId="0" fontId="4" fillId="7" borderId="1" xfId="0" applyFont="1" applyFill="1" applyBorder="1" applyAlignment="1">
      <alignment horizontal="left" vertical="top" wrapText="1"/>
    </xf>
    <xf numFmtId="0" fontId="23" fillId="0" borderId="0" xfId="0" applyFont="1" applyAlignment="1">
      <alignment horizontal="left" vertical="center" wrapText="1"/>
    </xf>
    <xf numFmtId="0" fontId="23" fillId="0" borderId="1" xfId="0" applyFont="1" applyBorder="1" applyAlignment="1">
      <alignment horizontal="left" vertical="center" wrapText="1"/>
    </xf>
    <xf numFmtId="0" fontId="18" fillId="7" borderId="1" xfId="0" applyFont="1" applyFill="1" applyBorder="1" applyAlignment="1" applyProtection="1">
      <alignment horizontal="left" vertical="top" wrapText="1"/>
      <protection locked="0"/>
    </xf>
    <xf numFmtId="0" fontId="21" fillId="0" borderId="0" xfId="5" applyFont="1" applyAlignment="1">
      <alignment horizontal="left" vertical="top" wrapText="1"/>
    </xf>
    <xf numFmtId="3" fontId="22" fillId="0" borderId="1" xfId="0" applyNumberFormat="1" applyFont="1" applyBorder="1" applyAlignment="1">
      <alignment horizontal="left" vertical="top" wrapText="1"/>
    </xf>
    <xf numFmtId="3" fontId="22" fillId="0" borderId="1" xfId="0" applyNumberFormat="1" applyFont="1" applyBorder="1" applyAlignment="1">
      <alignment vertical="top" wrapText="1"/>
    </xf>
    <xf numFmtId="41" fontId="0" fillId="0" borderId="0" xfId="27" applyFont="1"/>
    <xf numFmtId="3" fontId="2" fillId="0" borderId="1" xfId="0" applyNumberFormat="1" applyFont="1" applyBorder="1" applyAlignment="1">
      <alignment horizontal="center" vertical="center" wrapText="1"/>
    </xf>
    <xf numFmtId="9" fontId="2" fillId="0" borderId="1" xfId="24" applyFont="1" applyFill="1" applyBorder="1" applyAlignment="1">
      <alignment horizontal="center" vertical="center" wrapText="1"/>
    </xf>
    <xf numFmtId="41" fontId="9" fillId="0" borderId="1" xfId="27" applyFont="1" applyFill="1" applyBorder="1" applyAlignment="1">
      <alignment horizontal="center" vertical="center" wrapText="1"/>
    </xf>
    <xf numFmtId="0" fontId="25" fillId="0" borderId="0" xfId="0" applyFont="1"/>
    <xf numFmtId="0" fontId="11" fillId="0" borderId="0" xfId="0" applyFont="1" applyAlignment="1">
      <alignment horizontal="justify" vertical="center"/>
    </xf>
    <xf numFmtId="1" fontId="13" fillId="0" borderId="1" xfId="0" applyNumberFormat="1" applyFont="1" applyBorder="1" applyAlignment="1">
      <alignment horizontal="left" vertical="center" wrapText="1"/>
    </xf>
    <xf numFmtId="3" fontId="13" fillId="0" borderId="1" xfId="0" applyNumberFormat="1" applyFont="1" applyBorder="1" applyAlignment="1">
      <alignment vertical="center" wrapText="1"/>
    </xf>
    <xf numFmtId="0" fontId="11" fillId="0" borderId="1" xfId="0" applyFont="1" applyBorder="1" applyAlignment="1">
      <alignment horizontal="justify" vertical="center"/>
    </xf>
    <xf numFmtId="3" fontId="13" fillId="0" borderId="1" xfId="0" applyNumberFormat="1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 vertical="center" wrapText="1"/>
    </xf>
    <xf numFmtId="3" fontId="10" fillId="0" borderId="1" xfId="0" applyNumberFormat="1" applyFont="1" applyBorder="1" applyAlignment="1">
      <alignment horizontal="left" vertical="top" wrapText="1"/>
    </xf>
    <xf numFmtId="0" fontId="24" fillId="0" borderId="0" xfId="0" applyFont="1"/>
    <xf numFmtId="3" fontId="10" fillId="0" borderId="1" xfId="0" applyNumberFormat="1" applyFont="1" applyBorder="1" applyAlignment="1">
      <alignment horizontal="left" wrapText="1"/>
    </xf>
    <xf numFmtId="41" fontId="0" fillId="0" borderId="0" xfId="0" applyNumberFormat="1"/>
    <xf numFmtId="10" fontId="0" fillId="0" borderId="0" xfId="0" applyNumberFormat="1"/>
    <xf numFmtId="3" fontId="0" fillId="0" borderId="0" xfId="0" applyNumberFormat="1"/>
    <xf numFmtId="9" fontId="0" fillId="0" borderId="0" xfId="24" applyFont="1"/>
    <xf numFmtId="3" fontId="22" fillId="0" borderId="1" xfId="0" applyNumberFormat="1" applyFont="1" applyBorder="1" applyAlignment="1">
      <alignment horizontal="left" vertical="center" wrapText="1"/>
    </xf>
    <xf numFmtId="0" fontId="8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20" fillId="0" borderId="0" xfId="0" applyFont="1" applyAlignment="1">
      <alignment horizontal="left"/>
    </xf>
    <xf numFmtId="0" fontId="2" fillId="5" borderId="1" xfId="0" applyFont="1" applyFill="1" applyBorder="1" applyAlignment="1">
      <alignment horizontal="center" vertical="center" wrapText="1"/>
    </xf>
    <xf numFmtId="0" fontId="12" fillId="6" borderId="1" xfId="0" applyFont="1" applyFill="1" applyBorder="1" applyAlignment="1">
      <alignment horizontal="center" vertical="center" wrapText="1"/>
    </xf>
    <xf numFmtId="0" fontId="12" fillId="6" borderId="5" xfId="0" applyFont="1" applyFill="1" applyBorder="1" applyAlignment="1">
      <alignment horizontal="center" vertical="center" wrapText="1"/>
    </xf>
    <xf numFmtId="0" fontId="12" fillId="6" borderId="6" xfId="0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/>
    </xf>
    <xf numFmtId="3" fontId="9" fillId="6" borderId="5" xfId="0" applyNumberFormat="1" applyFont="1" applyFill="1" applyBorder="1" applyAlignment="1">
      <alignment horizontal="center" vertical="center" wrapText="1"/>
    </xf>
    <xf numFmtId="3" fontId="9" fillId="6" borderId="6" xfId="0" applyNumberFormat="1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center" vertical="center"/>
    </xf>
    <xf numFmtId="0" fontId="14" fillId="6" borderId="5" xfId="0" applyFont="1" applyFill="1" applyBorder="1" applyAlignment="1">
      <alignment horizontal="center" vertical="center" wrapText="1"/>
    </xf>
    <xf numFmtId="0" fontId="14" fillId="6" borderId="6" xfId="0" applyFont="1" applyFill="1" applyBorder="1" applyAlignment="1">
      <alignment horizontal="center" vertical="center" wrapText="1"/>
    </xf>
    <xf numFmtId="0" fontId="13" fillId="6" borderId="1" xfId="0" applyFont="1" applyFill="1" applyBorder="1"/>
    <xf numFmtId="0" fontId="27" fillId="0" borderId="1" xfId="0" applyFont="1" applyBorder="1" applyAlignment="1">
      <alignment horizontal="center" vertical="center" wrapText="1"/>
    </xf>
    <xf numFmtId="0" fontId="27" fillId="7" borderId="1" xfId="0" applyFont="1" applyFill="1" applyBorder="1" applyAlignment="1">
      <alignment horizontal="center" vertical="center" wrapText="1"/>
    </xf>
    <xf numFmtId="0" fontId="27" fillId="7" borderId="5" xfId="0" applyFont="1" applyFill="1" applyBorder="1" applyAlignment="1">
      <alignment horizontal="center" vertical="center" wrapText="1"/>
    </xf>
    <xf numFmtId="0" fontId="27" fillId="7" borderId="6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/>
    </xf>
    <xf numFmtId="3" fontId="9" fillId="7" borderId="5" xfId="0" applyNumberFormat="1" applyFont="1" applyFill="1" applyBorder="1" applyAlignment="1">
      <alignment horizontal="center" vertical="center" wrapText="1"/>
    </xf>
    <xf numFmtId="3" fontId="9" fillId="7" borderId="6" xfId="0" applyNumberFormat="1" applyFont="1" applyFill="1" applyBorder="1" applyAlignment="1">
      <alignment horizontal="center" vertical="center" wrapText="1"/>
    </xf>
    <xf numFmtId="0" fontId="26" fillId="7" borderId="1" xfId="0" applyFont="1" applyFill="1" applyBorder="1" applyAlignment="1">
      <alignment horizontal="center" vertical="center" wrapText="1"/>
    </xf>
  </cellXfs>
  <cellStyles count="28">
    <cellStyle name="KPT04" xfId="2" xr:uid="{00000000-0005-0000-0000-000000000000}"/>
    <cellStyle name="KPT06_Main" xfId="4" xr:uid="{00000000-0005-0000-0000-000001000000}"/>
    <cellStyle name="Millares [0]" xfId="27" builtinId="6"/>
    <cellStyle name="Millares [0] 2" xfId="3" xr:uid="{00000000-0005-0000-0000-000003000000}"/>
    <cellStyle name="Millares [0] 3" xfId="25" xr:uid="{00000000-0005-0000-0000-000004000000}"/>
    <cellStyle name="Millares 2" xfId="11" xr:uid="{00000000-0005-0000-0000-000005000000}"/>
    <cellStyle name="Millares 3" xfId="14" xr:uid="{00000000-0005-0000-0000-000006000000}"/>
    <cellStyle name="Millares 5" xfId="23" xr:uid="{00000000-0005-0000-0000-000007000000}"/>
    <cellStyle name="Moneda [0] 2" xfId="6" xr:uid="{00000000-0005-0000-0000-000008000000}"/>
    <cellStyle name="Moneda [0] 3" xfId="26" xr:uid="{00000000-0005-0000-0000-000009000000}"/>
    <cellStyle name="Moneda 10" xfId="21" xr:uid="{00000000-0005-0000-0000-00000A000000}"/>
    <cellStyle name="Moneda 11" xfId="22" xr:uid="{00000000-0005-0000-0000-00000B000000}"/>
    <cellStyle name="Moneda 12" xfId="12" xr:uid="{00000000-0005-0000-0000-00000C000000}"/>
    <cellStyle name="Moneda 2" xfId="7" xr:uid="{00000000-0005-0000-0000-00000D000000}"/>
    <cellStyle name="Moneda 3" xfId="10" xr:uid="{00000000-0005-0000-0000-00000E000000}"/>
    <cellStyle name="Moneda 4" xfId="9" xr:uid="{00000000-0005-0000-0000-00000F000000}"/>
    <cellStyle name="Moneda 5" xfId="16" xr:uid="{00000000-0005-0000-0000-000010000000}"/>
    <cellStyle name="Moneda 6" xfId="17" xr:uid="{00000000-0005-0000-0000-000011000000}"/>
    <cellStyle name="Moneda 7" xfId="18" xr:uid="{00000000-0005-0000-0000-000012000000}"/>
    <cellStyle name="Moneda 8" xfId="20" xr:uid="{00000000-0005-0000-0000-000013000000}"/>
    <cellStyle name="Moneda 9" xfId="19" xr:uid="{00000000-0005-0000-0000-000014000000}"/>
    <cellStyle name="Normal" xfId="0" builtinId="0"/>
    <cellStyle name="Normal 14" xfId="8" xr:uid="{00000000-0005-0000-0000-000016000000}"/>
    <cellStyle name="Normal 2" xfId="5" xr:uid="{00000000-0005-0000-0000-000017000000}"/>
    <cellStyle name="Normal 3" xfId="13" xr:uid="{00000000-0005-0000-0000-000018000000}"/>
    <cellStyle name="PDD" xfId="1" xr:uid="{00000000-0005-0000-0000-000019000000}"/>
    <cellStyle name="Porcentaje" xfId="24" builtinId="5"/>
    <cellStyle name="Porcentaje 2" xfId="15" xr:uid="{00000000-0005-0000-0000-00001B000000}"/>
  </cellStyles>
  <dxfs count="0"/>
  <tableStyles count="0" defaultTableStyle="TableStyleMedium2" defaultPivotStyle="PivotStyleLight16"/>
  <colors>
    <mruColors>
      <color rgb="FFFFFFBD"/>
      <color rgb="FFFFBB57"/>
      <color rgb="FFD393FF"/>
      <color rgb="FFEAD5FF"/>
      <color rgb="FFD9B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523875</xdr:colOff>
      <xdr:row>0</xdr:row>
      <xdr:rowOff>0</xdr:rowOff>
    </xdr:from>
    <xdr:to>
      <xdr:col>11</xdr:col>
      <xdr:colOff>76200</xdr:colOff>
      <xdr:row>3</xdr:row>
      <xdr:rowOff>133350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0591" t="49612" r="36292" b="33632"/>
        <a:stretch>
          <a:fillRect/>
        </a:stretch>
      </xdr:blipFill>
      <xdr:spPr bwMode="auto">
        <a:xfrm>
          <a:off x="11001375" y="0"/>
          <a:ext cx="1428750" cy="847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352425</xdr:colOff>
      <xdr:row>0</xdr:row>
      <xdr:rowOff>38099</xdr:rowOff>
    </xdr:from>
    <xdr:to>
      <xdr:col>1</xdr:col>
      <xdr:colOff>1695450</xdr:colOff>
      <xdr:row>3</xdr:row>
      <xdr:rowOff>142875</xdr:rowOff>
    </xdr:to>
    <xdr:pic>
      <xdr:nvPicPr>
        <xdr:cNvPr id="3" name="Imagen 6" descr="Descripción: C:\Users\TALENTOS\Desktop\CLAUDIA MECI 2016\OFICIOS OFICINS 2016\indeportes2016_color-01.pn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4425" y="38099"/>
          <a:ext cx="1343025" cy="8191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29"/>
  <sheetViews>
    <sheetView tabSelected="1" zoomScale="70" zoomScaleNormal="70" workbookViewId="0">
      <selection activeCell="AK21" sqref="AK21"/>
    </sheetView>
  </sheetViews>
  <sheetFormatPr baseColWidth="10" defaultRowHeight="15" x14ac:dyDescent="0.25"/>
  <cols>
    <col min="1" max="1" width="16.7109375" customWidth="1"/>
    <col min="2" max="2" width="21.7109375" customWidth="1"/>
    <col min="3" max="3" width="23.7109375" customWidth="1"/>
    <col min="4" max="4" width="18.140625" customWidth="1"/>
    <col min="5" max="5" width="19.42578125" customWidth="1"/>
    <col min="6" max="6" width="37.85546875" style="2" customWidth="1"/>
    <col min="7" max="7" width="30.28515625" customWidth="1"/>
    <col min="8" max="8" width="11.5703125" customWidth="1"/>
    <col min="9" max="9" width="22.7109375" customWidth="1"/>
    <col min="10" max="10" width="13.7109375" customWidth="1"/>
    <col min="11" max="11" width="23.7109375" customWidth="1"/>
    <col min="12" max="12" width="51.42578125" customWidth="1"/>
    <col min="13" max="13" width="18.85546875" customWidth="1"/>
    <col min="14" max="14" width="28.140625" customWidth="1"/>
    <col min="15" max="15" width="15.140625" customWidth="1"/>
    <col min="16" max="16" width="29" customWidth="1"/>
    <col min="17" max="17" width="16.85546875" customWidth="1"/>
    <col min="18" max="18" width="38.28515625" customWidth="1"/>
    <col min="19" max="19" width="45.7109375" customWidth="1"/>
    <col min="20" max="24" width="32.5703125" customWidth="1"/>
    <col min="25" max="36" width="21.7109375" customWidth="1"/>
    <col min="37" max="37" width="34.140625" customWidth="1"/>
    <col min="38" max="42" width="21.7109375" customWidth="1"/>
    <col min="43" max="43" width="67.42578125" bestFit="1" customWidth="1"/>
    <col min="44" max="44" width="67.140625" bestFit="1" customWidth="1"/>
    <col min="45" max="46" width="21.7109375" customWidth="1"/>
    <col min="47" max="47" width="42.7109375" customWidth="1"/>
    <col min="48" max="48" width="20.5703125" customWidth="1"/>
  </cols>
  <sheetData>
    <row r="1" spans="1:47" ht="18.75" x14ac:dyDescent="0.3">
      <c r="A1" s="67" t="s">
        <v>29</v>
      </c>
      <c r="B1" s="67"/>
      <c r="C1" s="67"/>
      <c r="D1" s="67"/>
      <c r="E1" s="67"/>
      <c r="F1" s="67"/>
      <c r="G1" s="67"/>
      <c r="H1" s="67"/>
      <c r="I1" s="67"/>
      <c r="J1" s="19"/>
    </row>
    <row r="2" spans="1:47" ht="18.75" x14ac:dyDescent="0.3">
      <c r="A2" s="67" t="s">
        <v>30</v>
      </c>
      <c r="B2" s="67"/>
      <c r="C2" s="67"/>
      <c r="D2" s="67"/>
      <c r="E2" s="67"/>
      <c r="F2" s="67"/>
      <c r="G2" s="67"/>
      <c r="H2" s="67"/>
      <c r="I2" s="67"/>
      <c r="J2" s="19"/>
    </row>
    <row r="3" spans="1:47" ht="18.75" x14ac:dyDescent="0.3">
      <c r="A3" s="67" t="s">
        <v>31</v>
      </c>
      <c r="B3" s="67"/>
      <c r="C3" s="67"/>
      <c r="D3" s="67"/>
      <c r="E3" s="67"/>
      <c r="F3" s="67"/>
      <c r="G3" s="67"/>
      <c r="H3" s="67"/>
      <c r="I3" s="67"/>
      <c r="J3" s="19"/>
    </row>
    <row r="4" spans="1:47" ht="18.75" x14ac:dyDescent="0.3">
      <c r="B4" s="18"/>
      <c r="C4" s="18"/>
      <c r="D4" s="18"/>
      <c r="E4" s="18"/>
      <c r="F4" s="18"/>
      <c r="G4" s="18"/>
      <c r="H4" s="18"/>
      <c r="I4" s="18"/>
      <c r="J4" s="18"/>
    </row>
    <row r="5" spans="1:47" ht="21" x14ac:dyDescent="0.35">
      <c r="A5" s="68" t="s">
        <v>85</v>
      </c>
      <c r="B5" s="68"/>
      <c r="C5" s="68"/>
      <c r="D5" s="68"/>
      <c r="E5" s="68"/>
      <c r="F5" s="68"/>
      <c r="G5" s="68"/>
      <c r="H5" s="68"/>
      <c r="I5" s="68"/>
      <c r="J5" s="20"/>
    </row>
    <row r="6" spans="1:47" ht="21" x14ac:dyDescent="0.35">
      <c r="B6" s="15"/>
      <c r="C6" s="15"/>
      <c r="D6" s="15"/>
      <c r="E6" s="15"/>
      <c r="F6" s="15"/>
      <c r="G6" s="15"/>
      <c r="H6" s="15"/>
      <c r="I6" s="15"/>
      <c r="J6" s="15"/>
    </row>
    <row r="7" spans="1:47" ht="21" x14ac:dyDescent="0.35">
      <c r="B7" s="15"/>
      <c r="C7" s="15"/>
      <c r="D7" s="15"/>
      <c r="E7" s="15"/>
      <c r="F7" s="15"/>
      <c r="G7" s="15"/>
      <c r="H7" s="15"/>
      <c r="I7" s="15"/>
      <c r="J7" s="15"/>
    </row>
    <row r="8" spans="1:47" ht="18.75" x14ac:dyDescent="0.3">
      <c r="A8" s="69" t="s">
        <v>79</v>
      </c>
      <c r="B8" s="69"/>
      <c r="C8" s="69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</row>
    <row r="9" spans="1:47" ht="15.75" x14ac:dyDescent="0.25">
      <c r="A9" s="16"/>
      <c r="B9" s="16"/>
      <c r="C9" s="16"/>
      <c r="D9" s="16"/>
      <c r="E9" s="16"/>
      <c r="F9" s="16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</row>
    <row r="10" spans="1:47" ht="15.75" x14ac:dyDescent="0.25">
      <c r="A10" s="17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</row>
    <row r="11" spans="1:47" ht="15.75" x14ac:dyDescent="0.25">
      <c r="A11" s="16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</row>
    <row r="12" spans="1:47" x14ac:dyDescent="0.25">
      <c r="B12" s="1"/>
    </row>
    <row r="13" spans="1:47" ht="15" customHeight="1" x14ac:dyDescent="0.25">
      <c r="A13" s="77" t="s">
        <v>63</v>
      </c>
      <c r="B13" s="76" t="s">
        <v>21</v>
      </c>
      <c r="C13" s="76" t="s">
        <v>46</v>
      </c>
      <c r="D13" s="75" t="s">
        <v>47</v>
      </c>
      <c r="E13" s="75" t="s">
        <v>48</v>
      </c>
      <c r="F13" s="75" t="s">
        <v>49</v>
      </c>
      <c r="G13" s="76" t="s">
        <v>64</v>
      </c>
      <c r="H13" s="75" t="s">
        <v>45</v>
      </c>
      <c r="I13" s="76" t="s">
        <v>43</v>
      </c>
      <c r="J13" s="75" t="s">
        <v>20</v>
      </c>
      <c r="K13" s="70" t="s">
        <v>19</v>
      </c>
      <c r="L13" s="70" t="s">
        <v>56</v>
      </c>
      <c r="M13" s="70" t="s">
        <v>53</v>
      </c>
      <c r="N13" s="70" t="s">
        <v>54</v>
      </c>
      <c r="O13" s="75" t="s">
        <v>42</v>
      </c>
      <c r="P13" s="75" t="s">
        <v>65</v>
      </c>
      <c r="Q13" s="75" t="s">
        <v>41</v>
      </c>
      <c r="R13" s="75" t="s">
        <v>0</v>
      </c>
      <c r="S13" s="75" t="s">
        <v>1</v>
      </c>
      <c r="T13" s="75" t="s">
        <v>66</v>
      </c>
      <c r="U13" s="74" t="s">
        <v>67</v>
      </c>
      <c r="V13" s="71" t="s">
        <v>80</v>
      </c>
      <c r="W13" s="71" t="s">
        <v>81</v>
      </c>
      <c r="X13" s="72" t="s">
        <v>83</v>
      </c>
      <c r="Y13" s="71" t="s">
        <v>68</v>
      </c>
      <c r="Z13" s="72" t="s">
        <v>82</v>
      </c>
      <c r="AA13" s="72" t="s">
        <v>92</v>
      </c>
      <c r="AB13" s="74" t="s">
        <v>84</v>
      </c>
      <c r="AC13" s="74"/>
      <c r="AD13" s="74"/>
      <c r="AE13" s="82"/>
      <c r="AF13" s="82"/>
      <c r="AG13" s="82"/>
      <c r="AH13" s="82"/>
      <c r="AI13" s="71" t="s">
        <v>69</v>
      </c>
      <c r="AJ13" s="71" t="s">
        <v>70</v>
      </c>
      <c r="AK13" s="71" t="s">
        <v>71</v>
      </c>
      <c r="AL13" s="71" t="s">
        <v>72</v>
      </c>
      <c r="AM13" s="71" t="s">
        <v>86</v>
      </c>
      <c r="AN13" s="71" t="s">
        <v>73</v>
      </c>
      <c r="AO13" s="71" t="s">
        <v>87</v>
      </c>
      <c r="AP13" s="72" t="s">
        <v>88</v>
      </c>
      <c r="AQ13" s="71" t="s">
        <v>89</v>
      </c>
      <c r="AR13" s="71" t="s">
        <v>90</v>
      </c>
      <c r="AS13" s="71" t="s">
        <v>91</v>
      </c>
      <c r="AT13" s="80" t="s">
        <v>77</v>
      </c>
      <c r="AU13" s="79" t="s">
        <v>78</v>
      </c>
    </row>
    <row r="14" spans="1:47" ht="60" customHeight="1" x14ac:dyDescent="0.25">
      <c r="A14" s="78"/>
      <c r="B14" s="76"/>
      <c r="C14" s="76"/>
      <c r="D14" s="75"/>
      <c r="E14" s="75"/>
      <c r="F14" s="75"/>
      <c r="G14" s="76"/>
      <c r="H14" s="75"/>
      <c r="I14" s="76"/>
      <c r="J14" s="75"/>
      <c r="K14" s="70"/>
      <c r="L14" s="70"/>
      <c r="M14" s="70"/>
      <c r="N14" s="70"/>
      <c r="O14" s="75"/>
      <c r="P14" s="75"/>
      <c r="Q14" s="75"/>
      <c r="R14" s="75"/>
      <c r="S14" s="75"/>
      <c r="T14" s="75"/>
      <c r="U14" s="74"/>
      <c r="V14" s="71"/>
      <c r="W14" s="71"/>
      <c r="X14" s="73"/>
      <c r="Y14" s="71"/>
      <c r="Z14" s="73"/>
      <c r="AA14" s="73"/>
      <c r="AB14" s="3" t="s">
        <v>61</v>
      </c>
      <c r="AC14" s="4" t="s">
        <v>59</v>
      </c>
      <c r="AD14" s="4" t="s">
        <v>62</v>
      </c>
      <c r="AE14" s="3" t="s">
        <v>74</v>
      </c>
      <c r="AF14" s="4" t="s">
        <v>75</v>
      </c>
      <c r="AG14" s="3" t="s">
        <v>60</v>
      </c>
      <c r="AH14" s="3" t="s">
        <v>76</v>
      </c>
      <c r="AI14" s="71"/>
      <c r="AJ14" s="71"/>
      <c r="AK14" s="71"/>
      <c r="AL14" s="71"/>
      <c r="AM14" s="71"/>
      <c r="AN14" s="71"/>
      <c r="AO14" s="71"/>
      <c r="AP14" s="73"/>
      <c r="AQ14" s="71"/>
      <c r="AR14" s="71"/>
      <c r="AS14" s="71"/>
      <c r="AT14" s="81"/>
      <c r="AU14" s="79"/>
    </row>
    <row r="15" spans="1:47" ht="110.25" x14ac:dyDescent="0.25">
      <c r="A15" s="6">
        <v>98</v>
      </c>
      <c r="B15" s="7" t="s">
        <v>22</v>
      </c>
      <c r="C15" s="7" t="s">
        <v>24</v>
      </c>
      <c r="D15" s="13">
        <v>0.32850000000000001</v>
      </c>
      <c r="E15" s="8">
        <v>2019</v>
      </c>
      <c r="F15" s="9" t="s">
        <v>50</v>
      </c>
      <c r="G15" s="7" t="s">
        <v>23</v>
      </c>
      <c r="H15" s="8">
        <v>43</v>
      </c>
      <c r="I15" s="9" t="s">
        <v>44</v>
      </c>
      <c r="J15" s="8">
        <v>4302</v>
      </c>
      <c r="K15" s="10" t="s">
        <v>3</v>
      </c>
      <c r="L15" s="10" t="s">
        <v>58</v>
      </c>
      <c r="M15" s="8">
        <v>1604</v>
      </c>
      <c r="N15" s="7" t="s">
        <v>55</v>
      </c>
      <c r="O15" s="11" t="s">
        <v>34</v>
      </c>
      <c r="P15" s="10" t="s">
        <v>4</v>
      </c>
      <c r="Q15" s="11">
        <v>430200100</v>
      </c>
      <c r="R15" s="10" t="s">
        <v>5</v>
      </c>
      <c r="S15" s="10" t="s">
        <v>6</v>
      </c>
      <c r="T15" s="22">
        <v>1492</v>
      </c>
      <c r="U15" s="23" t="s">
        <v>93</v>
      </c>
      <c r="V15" s="26">
        <v>40</v>
      </c>
      <c r="W15" s="26">
        <v>40</v>
      </c>
      <c r="X15" s="38">
        <f>+W15/V15</f>
        <v>1</v>
      </c>
      <c r="Y15" s="31">
        <v>2279935651</v>
      </c>
      <c r="Z15" s="31">
        <f>SUM(AB15:AH15)</f>
        <v>1116389554</v>
      </c>
      <c r="AA15" s="37">
        <f>+Z15/Y15</f>
        <v>0.48965836097625898</v>
      </c>
      <c r="AB15" s="32">
        <v>535899158</v>
      </c>
      <c r="AC15" s="32"/>
      <c r="AD15" s="32"/>
      <c r="AE15" s="32"/>
      <c r="AF15" s="32"/>
      <c r="AG15" s="32">
        <f>623550396-43060000</f>
        <v>580490396</v>
      </c>
      <c r="AH15" s="12"/>
      <c r="AI15" s="27" t="s">
        <v>94</v>
      </c>
      <c r="AJ15" s="28">
        <v>2020003190018</v>
      </c>
      <c r="AK15" s="29">
        <v>42</v>
      </c>
      <c r="AL15" s="29" t="s">
        <v>95</v>
      </c>
      <c r="AM15" s="35">
        <v>4709</v>
      </c>
      <c r="AN15" s="35">
        <v>2279935651</v>
      </c>
      <c r="AO15" s="32">
        <f>1159449554-43060000</f>
        <v>1116389554</v>
      </c>
      <c r="AP15" s="33">
        <f>+AO15/AN15</f>
        <v>0.48965836097625898</v>
      </c>
      <c r="AQ15" s="39" t="s">
        <v>113</v>
      </c>
      <c r="AR15" s="44" t="s">
        <v>125</v>
      </c>
      <c r="AS15" s="33">
        <f>+X15</f>
        <v>1</v>
      </c>
      <c r="AT15" s="34" t="s">
        <v>119</v>
      </c>
      <c r="AU15" s="12"/>
    </row>
    <row r="16" spans="1:47" ht="110.25" x14ac:dyDescent="0.25">
      <c r="A16" s="6">
        <v>99</v>
      </c>
      <c r="B16" s="7" t="s">
        <v>22</v>
      </c>
      <c r="C16" s="7" t="s">
        <v>24</v>
      </c>
      <c r="D16" s="13">
        <v>0.32850000000000001</v>
      </c>
      <c r="E16" s="8">
        <v>2019</v>
      </c>
      <c r="F16" s="9" t="s">
        <v>50</v>
      </c>
      <c r="G16" s="7" t="s">
        <v>23</v>
      </c>
      <c r="H16" s="8">
        <v>43</v>
      </c>
      <c r="I16" s="9" t="s">
        <v>44</v>
      </c>
      <c r="J16" s="8">
        <v>4302</v>
      </c>
      <c r="K16" s="10" t="s">
        <v>3</v>
      </c>
      <c r="L16" s="10" t="s">
        <v>58</v>
      </c>
      <c r="M16" s="8">
        <v>1604</v>
      </c>
      <c r="N16" s="7" t="s">
        <v>55</v>
      </c>
      <c r="O16" s="11" t="s">
        <v>35</v>
      </c>
      <c r="P16" s="10" t="s">
        <v>7</v>
      </c>
      <c r="Q16" s="11" t="s">
        <v>38</v>
      </c>
      <c r="R16" s="10" t="s">
        <v>8</v>
      </c>
      <c r="S16" s="10" t="s">
        <v>9</v>
      </c>
      <c r="T16" s="22">
        <v>1492</v>
      </c>
      <c r="U16" s="23" t="s">
        <v>93</v>
      </c>
      <c r="V16" s="26">
        <v>40</v>
      </c>
      <c r="W16" s="26">
        <v>40</v>
      </c>
      <c r="X16" s="38">
        <f>+W16/V16</f>
        <v>1</v>
      </c>
      <c r="Y16" s="31">
        <v>396630000</v>
      </c>
      <c r="Z16" s="31">
        <f>SUM(AB16:AH16)</f>
        <v>43060000</v>
      </c>
      <c r="AA16" s="37">
        <f t="shared" ref="AA16:AA18" si="0">+Z16/Y16</f>
        <v>0.10856465723722361</v>
      </c>
      <c r="AB16" s="31">
        <v>20375000</v>
      </c>
      <c r="AC16" s="12"/>
      <c r="AD16" s="12"/>
      <c r="AE16" s="12"/>
      <c r="AF16" s="12"/>
      <c r="AG16" s="31">
        <f>43060000-20375000</f>
        <v>22685000</v>
      </c>
      <c r="AH16" s="12"/>
      <c r="AI16" s="30" t="s">
        <v>94</v>
      </c>
      <c r="AJ16" s="28">
        <v>2020003190018</v>
      </c>
      <c r="AK16" s="29">
        <v>42</v>
      </c>
      <c r="AL16" s="29" t="s">
        <v>95</v>
      </c>
      <c r="AM16" s="35">
        <v>4709</v>
      </c>
      <c r="AN16" s="35">
        <v>396630000</v>
      </c>
      <c r="AO16" s="32">
        <v>43060000</v>
      </c>
      <c r="AP16" s="33">
        <f>+AO16/AN16</f>
        <v>0.10856465723722361</v>
      </c>
      <c r="AQ16" s="40" t="s">
        <v>113</v>
      </c>
      <c r="AR16" s="45" t="s">
        <v>124</v>
      </c>
      <c r="AS16" s="33">
        <v>1</v>
      </c>
      <c r="AT16" s="34" t="s">
        <v>119</v>
      </c>
      <c r="AU16" s="12"/>
    </row>
    <row r="17" spans="1:47" ht="94.5" x14ac:dyDescent="0.25">
      <c r="A17" s="6">
        <v>101</v>
      </c>
      <c r="B17" s="7" t="s">
        <v>22</v>
      </c>
      <c r="C17" s="7" t="s">
        <v>26</v>
      </c>
      <c r="D17" s="13">
        <v>0.38219999999999998</v>
      </c>
      <c r="E17" s="8">
        <v>2018</v>
      </c>
      <c r="F17" s="9" t="s">
        <v>51</v>
      </c>
      <c r="G17" s="7" t="s">
        <v>25</v>
      </c>
      <c r="H17" s="8">
        <v>43</v>
      </c>
      <c r="I17" s="9" t="s">
        <v>44</v>
      </c>
      <c r="J17" s="8">
        <v>4301</v>
      </c>
      <c r="K17" s="10" t="s">
        <v>10</v>
      </c>
      <c r="L17" s="10" t="s">
        <v>57</v>
      </c>
      <c r="M17" s="8">
        <v>1604</v>
      </c>
      <c r="N17" s="7" t="s">
        <v>55</v>
      </c>
      <c r="O17" s="11" t="s">
        <v>36</v>
      </c>
      <c r="P17" s="10" t="s">
        <v>11</v>
      </c>
      <c r="Q17" s="11" t="s">
        <v>39</v>
      </c>
      <c r="R17" s="10" t="s">
        <v>12</v>
      </c>
      <c r="S17" s="10" t="s">
        <v>13</v>
      </c>
      <c r="T17" s="23">
        <v>2446</v>
      </c>
      <c r="U17" s="23" t="s">
        <v>93</v>
      </c>
      <c r="V17" s="26">
        <v>280</v>
      </c>
      <c r="W17" s="26">
        <v>240</v>
      </c>
      <c r="X17" s="38">
        <f>+W17/V17</f>
        <v>0.8571428571428571</v>
      </c>
      <c r="Y17" s="31">
        <v>243330000</v>
      </c>
      <c r="Z17" s="31">
        <f>SUM(AB17:AH17)</f>
        <v>140991329</v>
      </c>
      <c r="AA17" s="37">
        <f t="shared" si="0"/>
        <v>0.57942435786791602</v>
      </c>
      <c r="AB17" s="31">
        <v>36024665</v>
      </c>
      <c r="AC17" s="12"/>
      <c r="AD17" s="12"/>
      <c r="AE17" s="12"/>
      <c r="AF17" s="12"/>
      <c r="AG17" s="31">
        <v>104966664</v>
      </c>
      <c r="AH17" s="12"/>
      <c r="AI17" s="34" t="s">
        <v>96</v>
      </c>
      <c r="AJ17" s="34" t="s">
        <v>97</v>
      </c>
      <c r="AK17" s="29" t="s">
        <v>98</v>
      </c>
      <c r="AL17" s="29" t="s">
        <v>99</v>
      </c>
      <c r="AM17" s="35">
        <v>280</v>
      </c>
      <c r="AN17" s="35">
        <v>243330000</v>
      </c>
      <c r="AO17" s="32">
        <f>+Z17</f>
        <v>140991329</v>
      </c>
      <c r="AP17" s="33">
        <f>+AO17/AN17</f>
        <v>0.57942435786791602</v>
      </c>
      <c r="AQ17" s="39" t="s">
        <v>114</v>
      </c>
      <c r="AR17" s="30" t="s">
        <v>126</v>
      </c>
      <c r="AS17" s="33">
        <v>1</v>
      </c>
      <c r="AT17" s="34" t="s">
        <v>120</v>
      </c>
      <c r="AU17" s="12"/>
    </row>
    <row r="18" spans="1:47" ht="78.75" x14ac:dyDescent="0.25">
      <c r="A18" s="6">
        <v>102</v>
      </c>
      <c r="B18" s="7" t="s">
        <v>22</v>
      </c>
      <c r="C18" s="7" t="s">
        <v>26</v>
      </c>
      <c r="D18" s="13">
        <v>0.38219999999999998</v>
      </c>
      <c r="E18" s="8">
        <v>2018</v>
      </c>
      <c r="F18" s="9" t="s">
        <v>51</v>
      </c>
      <c r="G18" s="7" t="s">
        <v>25</v>
      </c>
      <c r="H18" s="8">
        <v>43</v>
      </c>
      <c r="I18" s="9" t="s">
        <v>44</v>
      </c>
      <c r="J18" s="8">
        <v>4301</v>
      </c>
      <c r="K18" s="10" t="s">
        <v>10</v>
      </c>
      <c r="L18" s="10" t="s">
        <v>57</v>
      </c>
      <c r="M18" s="8">
        <v>1604</v>
      </c>
      <c r="N18" s="7" t="s">
        <v>55</v>
      </c>
      <c r="O18" s="11" t="s">
        <v>37</v>
      </c>
      <c r="P18" s="10" t="s">
        <v>14</v>
      </c>
      <c r="Q18" s="11">
        <v>430103701</v>
      </c>
      <c r="R18" s="10" t="s">
        <v>15</v>
      </c>
      <c r="S18" s="10" t="s">
        <v>16</v>
      </c>
      <c r="T18" s="23">
        <v>40538</v>
      </c>
      <c r="U18" s="23" t="s">
        <v>93</v>
      </c>
      <c r="V18" s="26">
        <v>2000</v>
      </c>
      <c r="W18" s="26">
        <v>482</v>
      </c>
      <c r="X18" s="38">
        <f>+W18/V18</f>
        <v>0.24099999999999999</v>
      </c>
      <c r="Y18" s="31">
        <f>+AN18</f>
        <v>732000000</v>
      </c>
      <c r="Z18" s="31">
        <f>SUM(AB18:AH18)</f>
        <v>110521004</v>
      </c>
      <c r="AA18" s="37">
        <f t="shared" si="0"/>
        <v>0.15098497814207651</v>
      </c>
      <c r="AB18" s="31">
        <v>17668007</v>
      </c>
      <c r="AC18" s="12"/>
      <c r="AD18" s="12"/>
      <c r="AE18" s="12"/>
      <c r="AF18" s="12"/>
      <c r="AG18" s="31">
        <v>92852997</v>
      </c>
      <c r="AH18" s="12"/>
      <c r="AI18" s="12" t="s">
        <v>100</v>
      </c>
      <c r="AJ18" s="12" t="s">
        <v>101</v>
      </c>
      <c r="AK18" s="35">
        <v>42</v>
      </c>
      <c r="AL18" s="29" t="s">
        <v>95</v>
      </c>
      <c r="AM18" s="35">
        <v>2000</v>
      </c>
      <c r="AN18" s="35">
        <v>732000000</v>
      </c>
      <c r="AO18" s="32">
        <f>+Z18</f>
        <v>110521004</v>
      </c>
      <c r="AP18" s="33">
        <f>+AO18/AN18</f>
        <v>0.15098497814207651</v>
      </c>
      <c r="AQ18" s="41" t="s">
        <v>115</v>
      </c>
      <c r="AR18" s="46" t="s">
        <v>127</v>
      </c>
      <c r="AS18" s="33">
        <v>1</v>
      </c>
      <c r="AT18" s="34" t="s">
        <v>121</v>
      </c>
      <c r="AU18" s="12"/>
    </row>
    <row r="19" spans="1:47" ht="153.75" customHeight="1" x14ac:dyDescent="0.25">
      <c r="A19" s="6">
        <v>184</v>
      </c>
      <c r="B19" s="7" t="s">
        <v>22</v>
      </c>
      <c r="C19" s="7" t="s">
        <v>28</v>
      </c>
      <c r="D19" s="8">
        <v>8.3699999999999992</v>
      </c>
      <c r="E19" s="11">
        <v>2018</v>
      </c>
      <c r="F19" s="14" t="s">
        <v>52</v>
      </c>
      <c r="G19" s="7" t="s">
        <v>27</v>
      </c>
      <c r="H19" s="8">
        <v>43</v>
      </c>
      <c r="I19" s="14" t="s">
        <v>44</v>
      </c>
      <c r="J19" s="8">
        <v>4301</v>
      </c>
      <c r="K19" s="10" t="s">
        <v>10</v>
      </c>
      <c r="L19" s="10" t="s">
        <v>57</v>
      </c>
      <c r="M19" s="8">
        <v>1604</v>
      </c>
      <c r="N19" s="7" t="s">
        <v>55</v>
      </c>
      <c r="O19" s="8">
        <v>4301001</v>
      </c>
      <c r="P19" s="10" t="s">
        <v>17</v>
      </c>
      <c r="Q19" s="11" t="s">
        <v>40</v>
      </c>
      <c r="R19" s="10" t="s">
        <v>2</v>
      </c>
      <c r="S19" s="10" t="s">
        <v>33</v>
      </c>
      <c r="T19" s="24">
        <v>154700</v>
      </c>
      <c r="U19" s="24" t="s">
        <v>93</v>
      </c>
      <c r="V19" s="26">
        <v>11300</v>
      </c>
      <c r="W19" s="26">
        <v>19783</v>
      </c>
      <c r="X19" s="38">
        <f t="shared" ref="X19:X21" si="1">+W19/V19</f>
        <v>1.7507079646017698</v>
      </c>
      <c r="Y19" s="35">
        <v>628788400</v>
      </c>
      <c r="Z19" s="31">
        <f t="shared" ref="Z19:Z20" si="2">SUM(AB19:AH19)</f>
        <v>340701578</v>
      </c>
      <c r="AA19" s="37">
        <f t="shared" ref="AA19:AA20" si="3">+Z19/Y19</f>
        <v>0.54183820503049995</v>
      </c>
      <c r="AB19" s="31">
        <v>38907001</v>
      </c>
      <c r="AC19" s="12"/>
      <c r="AD19" s="12"/>
      <c r="AE19" s="12"/>
      <c r="AF19" s="12"/>
      <c r="AG19" s="31">
        <v>301794577</v>
      </c>
      <c r="AH19" s="12"/>
      <c r="AI19" s="34" t="s">
        <v>102</v>
      </c>
      <c r="AJ19" s="34" t="s">
        <v>103</v>
      </c>
      <c r="AK19" s="36" t="s">
        <v>104</v>
      </c>
      <c r="AL19" s="29" t="s">
        <v>95</v>
      </c>
      <c r="AM19" s="35">
        <v>10000</v>
      </c>
      <c r="AN19" s="35">
        <v>628788400</v>
      </c>
      <c r="AO19" s="32">
        <f t="shared" ref="AO19:AO21" si="4">+Z19</f>
        <v>340701578</v>
      </c>
      <c r="AP19" s="33">
        <f t="shared" ref="AP19:AP21" si="5">+AO19/AN19</f>
        <v>0.54183820503049995</v>
      </c>
      <c r="AQ19" s="42" t="s">
        <v>116</v>
      </c>
      <c r="AR19" s="47" t="s">
        <v>128</v>
      </c>
      <c r="AS19" s="33">
        <v>1</v>
      </c>
      <c r="AT19" s="34" t="s">
        <v>122</v>
      </c>
      <c r="AU19" s="12"/>
    </row>
    <row r="20" spans="1:47" ht="94.5" customHeight="1" x14ac:dyDescent="0.25">
      <c r="A20" s="6">
        <v>184</v>
      </c>
      <c r="B20" s="7" t="s">
        <v>22</v>
      </c>
      <c r="C20" s="7" t="s">
        <v>28</v>
      </c>
      <c r="D20" s="8">
        <v>8.3699999999999992</v>
      </c>
      <c r="E20" s="11">
        <v>2018</v>
      </c>
      <c r="F20" s="14" t="s">
        <v>52</v>
      </c>
      <c r="G20" s="7" t="s">
        <v>27</v>
      </c>
      <c r="H20" s="8">
        <v>43</v>
      </c>
      <c r="I20" s="14" t="s">
        <v>44</v>
      </c>
      <c r="J20" s="8">
        <v>4301</v>
      </c>
      <c r="K20" s="10" t="s">
        <v>10</v>
      </c>
      <c r="L20" s="10" t="s">
        <v>57</v>
      </c>
      <c r="M20" s="8">
        <v>1604</v>
      </c>
      <c r="N20" s="7" t="s">
        <v>55</v>
      </c>
      <c r="O20" s="8">
        <v>4301001</v>
      </c>
      <c r="P20" s="10" t="s">
        <v>17</v>
      </c>
      <c r="Q20" s="11" t="s">
        <v>40</v>
      </c>
      <c r="R20" s="10" t="s">
        <v>2</v>
      </c>
      <c r="S20" s="10" t="s">
        <v>33</v>
      </c>
      <c r="T20" s="24">
        <v>154700</v>
      </c>
      <c r="U20" s="24" t="s">
        <v>93</v>
      </c>
      <c r="V20" s="26">
        <v>11300</v>
      </c>
      <c r="W20" s="26">
        <v>1200</v>
      </c>
      <c r="X20" s="38">
        <f t="shared" si="1"/>
        <v>0.10619469026548672</v>
      </c>
      <c r="Y20" s="35">
        <v>287621080</v>
      </c>
      <c r="Z20" s="31">
        <f t="shared" si="2"/>
        <v>137376197</v>
      </c>
      <c r="AA20" s="37">
        <f t="shared" si="3"/>
        <v>0.47762909797849307</v>
      </c>
      <c r="AB20" s="31">
        <v>8680000</v>
      </c>
      <c r="AC20" s="12"/>
      <c r="AD20" s="12"/>
      <c r="AE20" s="12"/>
      <c r="AF20" s="12"/>
      <c r="AG20" s="31">
        <v>128696197</v>
      </c>
      <c r="AH20" s="12"/>
      <c r="AI20" s="34" t="s">
        <v>105</v>
      </c>
      <c r="AJ20" s="34" t="s">
        <v>106</v>
      </c>
      <c r="AK20" s="29" t="s">
        <v>107</v>
      </c>
      <c r="AL20" s="29" t="s">
        <v>108</v>
      </c>
      <c r="AM20" s="35">
        <v>1440</v>
      </c>
      <c r="AN20" s="35">
        <v>287621080</v>
      </c>
      <c r="AO20" s="32">
        <f t="shared" si="4"/>
        <v>137376197</v>
      </c>
      <c r="AP20" s="33">
        <f t="shared" si="5"/>
        <v>0.47762909797849307</v>
      </c>
      <c r="AQ20" s="43" t="s">
        <v>117</v>
      </c>
      <c r="AR20" s="47" t="s">
        <v>129</v>
      </c>
      <c r="AS20" s="33">
        <v>1</v>
      </c>
      <c r="AT20" s="34" t="s">
        <v>122</v>
      </c>
      <c r="AU20" s="12"/>
    </row>
    <row r="21" spans="1:47" ht="125.25" customHeight="1" x14ac:dyDescent="0.25">
      <c r="A21" s="6">
        <v>185</v>
      </c>
      <c r="B21" s="7" t="s">
        <v>22</v>
      </c>
      <c r="C21" s="7" t="s">
        <v>28</v>
      </c>
      <c r="D21" s="8">
        <v>8.3699999999999992</v>
      </c>
      <c r="E21" s="11">
        <v>2018</v>
      </c>
      <c r="F21" s="14" t="s">
        <v>52</v>
      </c>
      <c r="G21" s="7" t="s">
        <v>27</v>
      </c>
      <c r="H21" s="8">
        <v>43</v>
      </c>
      <c r="I21" s="14" t="s">
        <v>44</v>
      </c>
      <c r="J21" s="8">
        <v>4301</v>
      </c>
      <c r="K21" s="10" t="s">
        <v>10</v>
      </c>
      <c r="L21" s="10" t="s">
        <v>57</v>
      </c>
      <c r="M21" s="8">
        <v>1604</v>
      </c>
      <c r="N21" s="7" t="s">
        <v>55</v>
      </c>
      <c r="O21" s="8" t="s">
        <v>37</v>
      </c>
      <c r="P21" s="10" t="s">
        <v>14</v>
      </c>
      <c r="Q21" s="11">
        <v>430103703</v>
      </c>
      <c r="R21" s="10" t="s">
        <v>18</v>
      </c>
      <c r="S21" s="10" t="s">
        <v>32</v>
      </c>
      <c r="T21" s="23">
        <v>50700</v>
      </c>
      <c r="U21" s="23" t="s">
        <v>93</v>
      </c>
      <c r="V21" s="26">
        <v>5650</v>
      </c>
      <c r="W21" s="26">
        <v>32748</v>
      </c>
      <c r="X21" s="38">
        <f t="shared" si="1"/>
        <v>5.7961061946902657</v>
      </c>
      <c r="Y21" s="31">
        <v>242746920</v>
      </c>
      <c r="Z21" s="31">
        <f t="shared" ref="Z21" si="6">SUM(AB21:AH21)</f>
        <v>148982197</v>
      </c>
      <c r="AA21" s="37">
        <f t="shared" ref="AA21" si="7">+Z21/Y21</f>
        <v>0.61373465418222406</v>
      </c>
      <c r="AB21" s="31">
        <v>19286000</v>
      </c>
      <c r="AC21" s="12"/>
      <c r="AD21" s="12"/>
      <c r="AE21" s="12"/>
      <c r="AF21" s="12"/>
      <c r="AG21" s="31">
        <v>129696197</v>
      </c>
      <c r="AH21" s="12"/>
      <c r="AI21" s="12" t="s">
        <v>109</v>
      </c>
      <c r="AJ21" s="12" t="s">
        <v>110</v>
      </c>
      <c r="AK21" s="66" t="s">
        <v>111</v>
      </c>
      <c r="AL21" s="12" t="s">
        <v>112</v>
      </c>
      <c r="AM21" s="32">
        <v>5560</v>
      </c>
      <c r="AN21" s="32">
        <v>242746920</v>
      </c>
      <c r="AO21" s="32">
        <f t="shared" si="4"/>
        <v>148982197</v>
      </c>
      <c r="AP21" s="33">
        <f t="shared" si="5"/>
        <v>0.61373465418222406</v>
      </c>
      <c r="AQ21" s="29" t="s">
        <v>118</v>
      </c>
      <c r="AR21" s="47" t="s">
        <v>130</v>
      </c>
      <c r="AS21" s="33">
        <v>1</v>
      </c>
      <c r="AT21" s="34" t="s">
        <v>123</v>
      </c>
      <c r="AU21" s="12"/>
    </row>
    <row r="22" spans="1:47" ht="15.75" x14ac:dyDescent="0.25">
      <c r="U22" s="25"/>
    </row>
    <row r="26" spans="1:47" x14ac:dyDescent="0.25">
      <c r="Y26" s="48"/>
    </row>
    <row r="27" spans="1:47" x14ac:dyDescent="0.25">
      <c r="Y27" s="48"/>
    </row>
    <row r="28" spans="1:47" x14ac:dyDescent="0.25">
      <c r="Y28" s="48"/>
    </row>
    <row r="29" spans="1:47" x14ac:dyDescent="0.25">
      <c r="Y29" s="48"/>
    </row>
  </sheetData>
  <sheetProtection autoFilter="0"/>
  <autoFilter ref="A14:AU21" xr:uid="{00000000-0009-0000-0000-000000000000}"/>
  <mergeCells count="46">
    <mergeCell ref="AB13:AH13"/>
    <mergeCell ref="AI13:AI14"/>
    <mergeCell ref="AJ13:AJ14"/>
    <mergeCell ref="T13:T14"/>
    <mergeCell ref="V13:V14"/>
    <mergeCell ref="AK13:AK14"/>
    <mergeCell ref="AL13:AL14"/>
    <mergeCell ref="AU13:AU14"/>
    <mergeCell ref="AM13:AM14"/>
    <mergeCell ref="AN13:AN14"/>
    <mergeCell ref="AS13:AS14"/>
    <mergeCell ref="AT13:AT14"/>
    <mergeCell ref="AP13:AP14"/>
    <mergeCell ref="AO13:AO14"/>
    <mergeCell ref="AQ13:AQ14"/>
    <mergeCell ref="AR13:AR14"/>
    <mergeCell ref="A13:A14"/>
    <mergeCell ref="B13:B14"/>
    <mergeCell ref="C13:C14"/>
    <mergeCell ref="D13:D14"/>
    <mergeCell ref="E13:E14"/>
    <mergeCell ref="F13:F14"/>
    <mergeCell ref="G13:G14"/>
    <mergeCell ref="H13:H14"/>
    <mergeCell ref="I13:I14"/>
    <mergeCell ref="J13:J14"/>
    <mergeCell ref="K13:K14"/>
    <mergeCell ref="W13:W14"/>
    <mergeCell ref="Z13:Z14"/>
    <mergeCell ref="AA13:AA14"/>
    <mergeCell ref="X13:X14"/>
    <mergeCell ref="Y13:Y14"/>
    <mergeCell ref="U13:U14"/>
    <mergeCell ref="S13:S14"/>
    <mergeCell ref="L13:L14"/>
    <mergeCell ref="M13:M14"/>
    <mergeCell ref="N13:N14"/>
    <mergeCell ref="O13:O14"/>
    <mergeCell ref="P13:P14"/>
    <mergeCell ref="Q13:Q14"/>
    <mergeCell ref="R13:R14"/>
    <mergeCell ref="A1:I1"/>
    <mergeCell ref="A2:I2"/>
    <mergeCell ref="A3:I3"/>
    <mergeCell ref="A5:I5"/>
    <mergeCell ref="A8:C8"/>
  </mergeCells>
  <pageMargins left="0.7" right="0.7" top="0.75" bottom="0.75" header="0.3" footer="0.3"/>
  <pageSetup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16"/>
  <sheetViews>
    <sheetView topLeftCell="A9" workbookViewId="0">
      <selection activeCell="D5" sqref="D5:L13"/>
    </sheetView>
  </sheetViews>
  <sheetFormatPr baseColWidth="10" defaultRowHeight="15" x14ac:dyDescent="0.25"/>
  <cols>
    <col min="2" max="2" width="30.5703125" customWidth="1"/>
    <col min="3" max="3" width="12.85546875" customWidth="1"/>
    <col min="6" max="6" width="12.42578125" customWidth="1"/>
    <col min="7" max="7" width="19.42578125" bestFit="1" customWidth="1"/>
    <col min="9" max="9" width="26.140625" customWidth="1"/>
    <col min="10" max="10" width="18" customWidth="1"/>
    <col min="11" max="11" width="23" customWidth="1"/>
    <col min="12" max="12" width="10.7109375" bestFit="1" customWidth="1"/>
  </cols>
  <sheetData>
    <row r="1" spans="1:12" ht="18.75" x14ac:dyDescent="0.3">
      <c r="C1" s="67" t="s">
        <v>131</v>
      </c>
      <c r="D1" s="67"/>
      <c r="E1" s="67"/>
      <c r="F1" s="67"/>
      <c r="G1" s="67"/>
      <c r="H1" s="67"/>
      <c r="I1" s="67"/>
      <c r="J1" s="67"/>
    </row>
    <row r="2" spans="1:12" ht="18.75" x14ac:dyDescent="0.3">
      <c r="C2" s="19"/>
      <c r="D2" s="60"/>
      <c r="E2" s="60"/>
      <c r="F2" s="60"/>
      <c r="G2" s="60"/>
      <c r="H2" s="60"/>
      <c r="I2" s="60"/>
      <c r="J2" s="60"/>
    </row>
    <row r="3" spans="1:12" ht="18.75" x14ac:dyDescent="0.3">
      <c r="C3" s="67" t="s">
        <v>132</v>
      </c>
      <c r="D3" s="67"/>
      <c r="E3" s="67"/>
      <c r="F3" s="67"/>
      <c r="G3" s="67"/>
      <c r="H3" s="67"/>
      <c r="I3" s="67"/>
      <c r="J3" s="67"/>
    </row>
    <row r="4" spans="1:12" ht="18.75" x14ac:dyDescent="0.3">
      <c r="C4" s="87" t="s">
        <v>133</v>
      </c>
      <c r="D4" s="87"/>
      <c r="E4" s="87"/>
      <c r="F4" s="87"/>
      <c r="G4" s="87"/>
      <c r="H4" s="87"/>
      <c r="I4" s="87"/>
      <c r="J4" s="87"/>
    </row>
    <row r="5" spans="1:12" x14ac:dyDescent="0.25">
      <c r="A5" s="88" t="s">
        <v>63</v>
      </c>
      <c r="B5" s="90" t="s">
        <v>1</v>
      </c>
      <c r="C5" s="84" t="s">
        <v>80</v>
      </c>
      <c r="D5" s="84" t="s">
        <v>81</v>
      </c>
      <c r="E5" s="85" t="s">
        <v>83</v>
      </c>
      <c r="F5" s="84" t="s">
        <v>68</v>
      </c>
      <c r="G5" s="85" t="s">
        <v>82</v>
      </c>
      <c r="H5" s="85" t="s">
        <v>92</v>
      </c>
      <c r="I5" s="83" t="s">
        <v>69</v>
      </c>
      <c r="J5" s="83" t="s">
        <v>70</v>
      </c>
      <c r="K5" s="83" t="s">
        <v>71</v>
      </c>
      <c r="L5" s="83" t="s">
        <v>72</v>
      </c>
    </row>
    <row r="6" spans="1:12" ht="21.75" customHeight="1" x14ac:dyDescent="0.25">
      <c r="A6" s="89"/>
      <c r="B6" s="90"/>
      <c r="C6" s="84"/>
      <c r="D6" s="84"/>
      <c r="E6" s="86"/>
      <c r="F6" s="84"/>
      <c r="G6" s="86"/>
      <c r="H6" s="86"/>
      <c r="I6" s="83"/>
      <c r="J6" s="83"/>
      <c r="K6" s="83"/>
      <c r="L6" s="83"/>
    </row>
    <row r="7" spans="1:12" ht="48" x14ac:dyDescent="0.25">
      <c r="A7" s="6">
        <v>98</v>
      </c>
      <c r="B7" s="10" t="s">
        <v>6</v>
      </c>
      <c r="C7" s="51">
        <v>40</v>
      </c>
      <c r="D7" s="51">
        <v>40</v>
      </c>
      <c r="E7" s="38">
        <f>+D7/C7</f>
        <v>1</v>
      </c>
      <c r="F7" s="49">
        <v>2279935651</v>
      </c>
      <c r="G7" s="49">
        <v>1116389554</v>
      </c>
      <c r="H7" s="50">
        <v>0.48965836097625898</v>
      </c>
      <c r="I7" s="53" t="s">
        <v>94</v>
      </c>
      <c r="J7" s="54">
        <v>2020003190018</v>
      </c>
      <c r="K7" s="57">
        <v>42</v>
      </c>
      <c r="L7" s="55" t="s">
        <v>95</v>
      </c>
    </row>
    <row r="8" spans="1:12" ht="48" x14ac:dyDescent="0.25">
      <c r="A8" s="6">
        <v>99</v>
      </c>
      <c r="B8" s="10" t="s">
        <v>9</v>
      </c>
      <c r="C8" s="51">
        <v>40</v>
      </c>
      <c r="D8" s="51">
        <v>40</v>
      </c>
      <c r="E8" s="38">
        <f>+D8/C8</f>
        <v>1</v>
      </c>
      <c r="F8" s="49">
        <v>396630000</v>
      </c>
      <c r="G8" s="49">
        <v>43060000</v>
      </c>
      <c r="H8" s="50">
        <v>0.10856465723722361</v>
      </c>
      <c r="I8" s="56" t="s">
        <v>94</v>
      </c>
      <c r="J8" s="54">
        <v>2020003190018</v>
      </c>
      <c r="K8" s="57">
        <v>42</v>
      </c>
      <c r="L8" s="55" t="s">
        <v>95</v>
      </c>
    </row>
    <row r="9" spans="1:12" ht="72" x14ac:dyDescent="0.25">
      <c r="A9" s="6">
        <v>101</v>
      </c>
      <c r="B9" s="10" t="s">
        <v>13</v>
      </c>
      <c r="C9" s="51">
        <v>280</v>
      </c>
      <c r="D9" s="51">
        <v>240</v>
      </c>
      <c r="E9" s="38">
        <f>+D9/C9</f>
        <v>0.8571428571428571</v>
      </c>
      <c r="F9" s="49">
        <v>243330000</v>
      </c>
      <c r="G9" s="49">
        <v>140991329</v>
      </c>
      <c r="H9" s="50">
        <v>0.57942435786791602</v>
      </c>
      <c r="I9" s="57" t="s">
        <v>96</v>
      </c>
      <c r="J9" s="57" t="s">
        <v>97</v>
      </c>
      <c r="K9" s="55" t="s">
        <v>98</v>
      </c>
      <c r="L9" s="55" t="s">
        <v>99</v>
      </c>
    </row>
    <row r="10" spans="1:12" ht="36" x14ac:dyDescent="0.25">
      <c r="A10" s="6">
        <v>102</v>
      </c>
      <c r="B10" s="10" t="s">
        <v>16</v>
      </c>
      <c r="C10" s="51">
        <v>2000</v>
      </c>
      <c r="D10" s="51">
        <v>482</v>
      </c>
      <c r="E10" s="38">
        <f>+D10/C10</f>
        <v>0.24099999999999999</v>
      </c>
      <c r="F10" s="49">
        <v>732000000</v>
      </c>
      <c r="G10" s="49">
        <v>110521004</v>
      </c>
      <c r="H10" s="50">
        <v>0.15098497814207651</v>
      </c>
      <c r="I10" s="12" t="s">
        <v>100</v>
      </c>
      <c r="J10" s="12" t="s">
        <v>101</v>
      </c>
      <c r="K10" s="57">
        <v>42</v>
      </c>
      <c r="L10" s="55" t="s">
        <v>95</v>
      </c>
    </row>
    <row r="11" spans="1:12" ht="108" x14ac:dyDescent="0.25">
      <c r="A11" s="6">
        <v>184</v>
      </c>
      <c r="B11" s="10" t="s">
        <v>33</v>
      </c>
      <c r="C11" s="51">
        <v>11300</v>
      </c>
      <c r="D11" s="51">
        <v>19783</v>
      </c>
      <c r="E11" s="38">
        <f t="shared" ref="E11:E13" si="0">+D11/C11</f>
        <v>1.7507079646017698</v>
      </c>
      <c r="F11" s="49">
        <v>628788400</v>
      </c>
      <c r="G11" s="49">
        <v>340701578</v>
      </c>
      <c r="H11" s="50">
        <v>0.54183820503049995</v>
      </c>
      <c r="I11" s="57" t="s">
        <v>102</v>
      </c>
      <c r="J11" s="57" t="s">
        <v>103</v>
      </c>
      <c r="K11" s="58" t="s">
        <v>104</v>
      </c>
      <c r="L11" s="55" t="s">
        <v>95</v>
      </c>
    </row>
    <row r="12" spans="1:12" ht="72" x14ac:dyDescent="0.25">
      <c r="A12" s="6">
        <v>184</v>
      </c>
      <c r="B12" s="10" t="s">
        <v>33</v>
      </c>
      <c r="C12" s="51">
        <v>11300</v>
      </c>
      <c r="D12" s="51">
        <v>1200</v>
      </c>
      <c r="E12" s="38">
        <f t="shared" si="0"/>
        <v>0.10619469026548672</v>
      </c>
      <c r="F12" s="49">
        <v>287621080</v>
      </c>
      <c r="G12" s="49">
        <v>137376197</v>
      </c>
      <c r="H12" s="50">
        <v>0.47762909797849307</v>
      </c>
      <c r="I12" s="57" t="s">
        <v>105</v>
      </c>
      <c r="J12" s="57" t="s">
        <v>106</v>
      </c>
      <c r="K12" s="55" t="s">
        <v>107</v>
      </c>
      <c r="L12" s="55" t="s">
        <v>108</v>
      </c>
    </row>
    <row r="13" spans="1:12" ht="72" x14ac:dyDescent="0.25">
      <c r="A13" s="6">
        <v>185</v>
      </c>
      <c r="B13" s="10" t="s">
        <v>32</v>
      </c>
      <c r="C13" s="51">
        <v>5650</v>
      </c>
      <c r="D13" s="51">
        <v>32748</v>
      </c>
      <c r="E13" s="38">
        <f t="shared" si="0"/>
        <v>5.7961061946902657</v>
      </c>
      <c r="F13" s="49">
        <v>242746920</v>
      </c>
      <c r="G13" s="49">
        <v>148982197</v>
      </c>
      <c r="H13" s="50">
        <v>0.61373465418222406</v>
      </c>
      <c r="I13" s="61" t="s">
        <v>109</v>
      </c>
      <c r="J13" s="12" t="s">
        <v>110</v>
      </c>
      <c r="K13" s="59" t="s">
        <v>111</v>
      </c>
      <c r="L13" s="12" t="s">
        <v>112</v>
      </c>
    </row>
    <row r="14" spans="1:12" x14ac:dyDescent="0.25">
      <c r="C14" s="62"/>
      <c r="D14" s="62"/>
    </row>
    <row r="15" spans="1:12" x14ac:dyDescent="0.25">
      <c r="E15" s="63">
        <v>0.84970000000000001</v>
      </c>
      <c r="F15" s="64">
        <f>SUM(F7:F13)</f>
        <v>4811052051</v>
      </c>
      <c r="G15" s="64">
        <f>SUM(G7:G13)</f>
        <v>2038021859</v>
      </c>
      <c r="H15" s="65">
        <f>+G15/F15</f>
        <v>0.42361251497505364</v>
      </c>
    </row>
    <row r="16" spans="1:12" x14ac:dyDescent="0.25">
      <c r="A16" s="52"/>
    </row>
  </sheetData>
  <mergeCells count="15">
    <mergeCell ref="C1:J1"/>
    <mergeCell ref="C3:J3"/>
    <mergeCell ref="C4:J4"/>
    <mergeCell ref="A5:A6"/>
    <mergeCell ref="I5:I6"/>
    <mergeCell ref="J5:J6"/>
    <mergeCell ref="B5:B6"/>
    <mergeCell ref="C5:C6"/>
    <mergeCell ref="D5:D6"/>
    <mergeCell ref="E5:E6"/>
    <mergeCell ref="K5:K6"/>
    <mergeCell ref="L5:L6"/>
    <mergeCell ref="F5:F6"/>
    <mergeCell ref="G5:G6"/>
    <mergeCell ref="H5:H6"/>
  </mergeCells>
  <pageMargins left="0.7" right="0.7" top="0.75" bottom="0.75" header="0.3" footer="0.3"/>
  <pageSetup scale="61" fitToHeight="0" orientation="landscape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C4:H10"/>
  <sheetViews>
    <sheetView workbookViewId="0">
      <selection activeCell="G4" sqref="G4:G10"/>
    </sheetView>
  </sheetViews>
  <sheetFormatPr baseColWidth="10" defaultRowHeight="15" x14ac:dyDescent="0.25"/>
  <cols>
    <col min="6" max="6" width="56.5703125" bestFit="1" customWidth="1"/>
  </cols>
  <sheetData>
    <row r="4" spans="3:8" x14ac:dyDescent="0.25">
      <c r="C4">
        <v>40</v>
      </c>
      <c r="D4">
        <v>1116389554</v>
      </c>
      <c r="E4" t="s">
        <v>94</v>
      </c>
      <c r="F4" s="48">
        <v>2020003190018</v>
      </c>
      <c r="G4">
        <v>42</v>
      </c>
      <c r="H4" t="s">
        <v>95</v>
      </c>
    </row>
    <row r="5" spans="3:8" x14ac:dyDescent="0.25">
      <c r="C5">
        <v>40</v>
      </c>
      <c r="D5">
        <v>43060000</v>
      </c>
      <c r="E5" t="s">
        <v>94</v>
      </c>
      <c r="F5" s="48">
        <v>2020003190018</v>
      </c>
      <c r="G5">
        <v>42</v>
      </c>
      <c r="H5" t="s">
        <v>95</v>
      </c>
    </row>
    <row r="6" spans="3:8" x14ac:dyDescent="0.25">
      <c r="C6">
        <v>240</v>
      </c>
      <c r="D6">
        <v>140991329</v>
      </c>
      <c r="E6" t="s">
        <v>96</v>
      </c>
      <c r="F6" t="s">
        <v>97</v>
      </c>
      <c r="G6" t="s">
        <v>98</v>
      </c>
      <c r="H6" t="s">
        <v>99</v>
      </c>
    </row>
    <row r="7" spans="3:8" x14ac:dyDescent="0.25">
      <c r="C7">
        <v>482</v>
      </c>
      <c r="D7">
        <v>110521004</v>
      </c>
      <c r="E7" t="s">
        <v>100</v>
      </c>
      <c r="F7" t="s">
        <v>101</v>
      </c>
      <c r="G7">
        <v>42</v>
      </c>
      <c r="H7" t="s">
        <v>95</v>
      </c>
    </row>
    <row r="8" spans="3:8" x14ac:dyDescent="0.25">
      <c r="C8">
        <v>19783</v>
      </c>
      <c r="D8">
        <v>340701578</v>
      </c>
      <c r="E8" t="s">
        <v>102</v>
      </c>
      <c r="F8" t="s">
        <v>103</v>
      </c>
      <c r="G8" t="s">
        <v>104</v>
      </c>
      <c r="H8" t="s">
        <v>95</v>
      </c>
    </row>
    <row r="9" spans="3:8" x14ac:dyDescent="0.25">
      <c r="C9">
        <v>1200</v>
      </c>
      <c r="D9">
        <v>137376197</v>
      </c>
      <c r="E9" t="s">
        <v>105</v>
      </c>
      <c r="F9" t="s">
        <v>106</v>
      </c>
      <c r="G9" t="s">
        <v>107</v>
      </c>
      <c r="H9" t="s">
        <v>108</v>
      </c>
    </row>
    <row r="10" spans="3:8" x14ac:dyDescent="0.25">
      <c r="C10">
        <v>32748</v>
      </c>
      <c r="D10">
        <v>148982197</v>
      </c>
      <c r="E10" t="s">
        <v>109</v>
      </c>
      <c r="F10" t="s">
        <v>110</v>
      </c>
      <c r="G10" t="s">
        <v>111</v>
      </c>
      <c r="H10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SEGUIMIENTO EJECUCIÓN PDD 2020</vt:lpstr>
      <vt:lpstr>informe</vt:lpstr>
      <vt:lpstr>PLANEACION</vt:lpstr>
      <vt:lpstr>'SEGUIMIENTO EJECUCIÓN PDD 2020'!Área_de_impresión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TATIANA</dc:creator>
  <cp:lastModifiedBy>Indeportes- Juegos N</cp:lastModifiedBy>
  <cp:lastPrinted>2021-07-19T15:49:48Z</cp:lastPrinted>
  <dcterms:created xsi:type="dcterms:W3CDTF">2020-05-11T15:50:57Z</dcterms:created>
  <dcterms:modified xsi:type="dcterms:W3CDTF">2023-02-10T20:05:52Z</dcterms:modified>
</cp:coreProperties>
</file>