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PLANES DE ACCION\"/>
    </mc:Choice>
  </mc:AlternateContent>
  <bookViews>
    <workbookView xWindow="150" yWindow="15" windowWidth="19815" windowHeight="4995" tabRatio="373"/>
  </bookViews>
  <sheets>
    <sheet name="PLAN DE ACCION" sheetId="30" r:id="rId1"/>
    <sheet name="DISCAPACIDAD" sheetId="33" r:id="rId2"/>
    <sheet name="RESPONSABLES" sheetId="35" r:id="rId3"/>
  </sheets>
  <definedNames>
    <definedName name="_xlnm._FilterDatabase" localSheetId="0" hidden="1">'PLAN DE ACCION'!$A$14:$BA$29</definedName>
  </definedNames>
  <calcPr calcId="162913"/>
</workbook>
</file>

<file path=xl/calcChain.xml><?xml version="1.0" encoding="utf-8"?>
<calcChain xmlns="http://schemas.openxmlformats.org/spreadsheetml/2006/main">
  <c r="AC32" i="30" l="1"/>
  <c r="AB32" i="30"/>
  <c r="AA32" i="30"/>
  <c r="Z32" i="30"/>
  <c r="Y32" i="30"/>
  <c r="X32" i="30"/>
  <c r="W32" i="30"/>
  <c r="V32" i="30"/>
  <c r="U32" i="30"/>
  <c r="T32" i="30"/>
  <c r="S32" i="30"/>
  <c r="R32" i="30"/>
  <c r="Q32" i="30"/>
  <c r="P32" i="30"/>
  <c r="AC16" i="35" l="1"/>
  <c r="Q16" i="35"/>
  <c r="V15" i="35"/>
  <c r="Q14" i="35"/>
  <c r="Q13" i="35"/>
  <c r="Q12" i="35"/>
  <c r="AC11" i="35"/>
  <c r="Q11" i="35"/>
  <c r="Q10" i="35"/>
  <c r="Q9" i="35"/>
  <c r="AC8" i="35"/>
  <c r="Q8" i="35"/>
  <c r="AC7" i="35"/>
  <c r="Q7" i="35"/>
  <c r="AC6" i="35"/>
  <c r="Q6" i="35"/>
  <c r="AC5" i="35"/>
  <c r="Q5" i="35"/>
  <c r="T4" i="35"/>
  <c r="T3" i="35"/>
  <c r="Q4" i="33" l="1"/>
  <c r="AC3" i="33"/>
  <c r="Q3" i="33"/>
  <c r="AC29" i="30" l="1"/>
  <c r="Q29" i="30"/>
  <c r="V28" i="30"/>
  <c r="Q27" i="30"/>
  <c r="Q26" i="30"/>
  <c r="Q25" i="30"/>
  <c r="AC24" i="30"/>
  <c r="Q24" i="30"/>
  <c r="Q23" i="30"/>
  <c r="Q22" i="30"/>
  <c r="AC21" i="30"/>
  <c r="Q21" i="30"/>
  <c r="AC20" i="30"/>
  <c r="Q20" i="30"/>
  <c r="AC19" i="30"/>
  <c r="Q19" i="30"/>
  <c r="AC18" i="30"/>
  <c r="Q18" i="30"/>
  <c r="T17" i="30"/>
  <c r="T16" i="30"/>
</calcChain>
</file>

<file path=xl/comments1.xml><?xml version="1.0" encoding="utf-8"?>
<comments xmlns="http://schemas.openxmlformats.org/spreadsheetml/2006/main">
  <authors>
    <author>planeacion_9</author>
  </authors>
  <commentList>
    <comment ref="AK14" authorId="0" shapeId="0">
      <text>
        <r>
          <rPr>
            <b/>
            <sz val="8"/>
            <color indexed="81"/>
            <rFont val="Tahoma"/>
          </rPr>
          <t>planeacion_9:</t>
        </r>
        <r>
          <rPr>
            <sz val="8"/>
            <color indexed="81"/>
            <rFont val="Tahoma"/>
          </rPr>
          <t xml:space="preserve">
EN OBSERVACIONES CARACTERIZAR LA POBLACION
</t>
        </r>
      </text>
    </comment>
  </commentList>
</comments>
</file>

<file path=xl/comments2.xml><?xml version="1.0" encoding="utf-8"?>
<comments xmlns="http://schemas.openxmlformats.org/spreadsheetml/2006/main">
  <authors>
    <author>planeacion_9</author>
  </authors>
  <commentList>
    <comment ref="AK1" authorId="0" shapeId="0">
      <text>
        <r>
          <rPr>
            <b/>
            <sz val="8"/>
            <color indexed="81"/>
            <rFont val="Tahoma"/>
          </rPr>
          <t>planeacion_9:</t>
        </r>
        <r>
          <rPr>
            <sz val="8"/>
            <color indexed="81"/>
            <rFont val="Tahoma"/>
          </rPr>
          <t xml:space="preserve">
EN OBSERVACIONES CARACTERIZAR LA POBLACION
</t>
        </r>
      </text>
    </comment>
  </commentList>
</comments>
</file>

<file path=xl/comments3.xml><?xml version="1.0" encoding="utf-8"?>
<comments xmlns="http://schemas.openxmlformats.org/spreadsheetml/2006/main">
  <authors>
    <author>planeacion_9</author>
  </authors>
  <commentList>
    <comment ref="AK1" authorId="0" shapeId="0">
      <text>
        <r>
          <rPr>
            <b/>
            <sz val="8"/>
            <color indexed="81"/>
            <rFont val="Tahoma"/>
          </rPr>
          <t>planeacion_9:</t>
        </r>
        <r>
          <rPr>
            <sz val="8"/>
            <color indexed="81"/>
            <rFont val="Tahoma"/>
          </rPr>
          <t xml:space="preserve">
EN OBSERVACIONES CARACTERIZAR LA POBLACION
</t>
        </r>
      </text>
    </comment>
  </commentList>
</comments>
</file>

<file path=xl/sharedStrings.xml><?xml version="1.0" encoding="utf-8"?>
<sst xmlns="http://schemas.openxmlformats.org/spreadsheetml/2006/main" count="929" uniqueCount="183">
  <si>
    <t>META DE RESULTADO</t>
  </si>
  <si>
    <t>INDICADOR DE RESULTADO</t>
  </si>
  <si>
    <t>LINEA DE BASE META DE RESULTADO A 2015</t>
  </si>
  <si>
    <t xml:space="preserve">PROGRAMA </t>
  </si>
  <si>
    <t>EJE</t>
  </si>
  <si>
    <t xml:space="preserve">COMPONENTE </t>
  </si>
  <si>
    <t>OBJETIVO DEL PROGRAMA</t>
  </si>
  <si>
    <t>META DE PRODUCTO</t>
  </si>
  <si>
    <t>INDICADOR DE PRODUCTO</t>
  </si>
  <si>
    <t>LINEA DE BASE META DE PRODUCTO A 2015</t>
  </si>
  <si>
    <t xml:space="preserve">22 municipios </t>
  </si>
  <si>
    <t>19,835 niños y niñas atendidos</t>
  </si>
  <si>
    <t>319,947 participantes</t>
  </si>
  <si>
    <t xml:space="preserve">12,200 adultos participantes </t>
  </si>
  <si>
    <t>45,100 personas participantes</t>
  </si>
  <si>
    <t>42 municipios</t>
  </si>
  <si>
    <t>Desarrollo Humano Integral</t>
  </si>
  <si>
    <t>Municipios con la capacidad de ejecución de recursos de transferencia y empoderamiento en el sector deporte mejorados</t>
  </si>
  <si>
    <t>Mejorar la capacidad  de gestión y ejecución en los recursos de transferencia de iva y tabaco y empoderamiento del sector deporte</t>
  </si>
  <si>
    <t xml:space="preserve">42 municipios </t>
  </si>
  <si>
    <t xml:space="preserve">Beneficiar a 33.125 nuevas personas  (niños, niñas, infantes, adolescentes, jóvenes, adultos, adultos mayores)  con actividades de formación integral,  convivencia y paz. </t>
  </si>
  <si>
    <t xml:space="preserve">Nuevas personas  (niños, niñas, infantes, adolescentes, jóvenes, adultos, adultos mayores)  con actividades de formación integral,  convivencia y paz beneficiados </t>
  </si>
  <si>
    <t>414.074 personas participantes</t>
  </si>
  <si>
    <t>Beneficiar a 3.608 nuevos  participantes en  eventos deportivos y recreativos.</t>
  </si>
  <si>
    <t>Beneficiar a 1.216 nuevas personas de comunidades étnicas con programas de deporte recreación y actividad física (afros, indígenas, room)</t>
  </si>
  <si>
    <t>900 personas de comunidades campesinas, comunales, institucionales y organizaciones con enfoque diferencial beneficiadas</t>
  </si>
  <si>
    <t xml:space="preserve">Beneficiar a 70 nuevas personas de capacidades diversas con programas de deporte recreación y actividad física </t>
  </si>
  <si>
    <t>884 personas con capacidades diversas beneficiadas</t>
  </si>
  <si>
    <t xml:space="preserve">Beneficiar a 5.185 nuevos deportistas con formación, iniciación, preparación y participación en competencias regionales,  nacionales e internacionales </t>
  </si>
  <si>
    <t xml:space="preserve">Nuevos deportistas con formación, iniciación, preparación y participación en competencias regionales,  nacionales e internacionales beneficiados </t>
  </si>
  <si>
    <t xml:space="preserve">Beneficiar a 400 nuevos deportistas con preparación y participación en competencias nacionales e internacionales </t>
  </si>
  <si>
    <t>3600 deportistas convencionales beneficiados</t>
  </si>
  <si>
    <t xml:space="preserve">Beneficiar a 100 nuevos deportistas con capacidades diversas, en la preparación y participación en competencias nacionales e internacionales </t>
  </si>
  <si>
    <t>500 deportistas con capacidades diversas beneficiados</t>
  </si>
  <si>
    <t>9.000 jóvenes y adolescentes beneficiados</t>
  </si>
  <si>
    <t>Beneficiar a 4.185 nuevos  participantes con los programas de deporte estudiantil</t>
  </si>
  <si>
    <t>83.700 jóvenes beneficiados</t>
  </si>
  <si>
    <t>Territorios de Paz y para el Buen Vivir</t>
  </si>
  <si>
    <t>Organización y Fortalecimiento del Sector Deporte</t>
  </si>
  <si>
    <t>Número de municipios con asistencia técnica  para mejorar e la capacidad de gestión y ejecución  de recursos de transferencia brindada</t>
  </si>
  <si>
    <t>Cauca Territorio de Convivencia y Paz</t>
  </si>
  <si>
    <t>Contribuir al proceso de formación integral y convivencia de los niños, niñas, infantes, adolescentes, jóvenes, adultos, adultos mayores  a través de la práctica deportiva, recreativa y actividad física con un enfoque  social y participativo  en organizaciones sociales, institucionales, comunitarias y con enfoque diferencial que permita crear espacios de convivencia y paz</t>
  </si>
  <si>
    <t>Beneficiar a 25.596 nuevos participantes con programas de hábitos y estilos de vida saludable.</t>
  </si>
  <si>
    <t>Número de nuevos participantes con programas de hábitos y estilos de vida saludable Beneficiados</t>
  </si>
  <si>
    <t>Beneficiar a 976 nuevos adultos mayores  con programas de  integración social.</t>
  </si>
  <si>
    <t>Número de nuevos adultos mayores  con programas de  integración social beneficiados</t>
  </si>
  <si>
    <t>Número de nuevos  participantes en  eventos deportivos y recreativo beneficiados</t>
  </si>
  <si>
    <t>Número de nuevas personas de comunidades étnicas con programas de deporte recreación y actividad física (afros, indígenas, room) beneficiados</t>
  </si>
  <si>
    <t xml:space="preserve">15.208 personas de las comunidades étnicas beneficiadas </t>
  </si>
  <si>
    <t>Beneficiar a 72 nuevas personas de comunidades Campesinas,  comunales, institucionales y organizaciones con enfoque diferencial con programas de deporte recreación y actividad física.</t>
  </si>
  <si>
    <t>Número de nuevas personas de comunidades Campesinas,  comunales, institucionales y organizaciones con enfoque diferencial con programas de deporte recreación y actividad física beneficiados</t>
  </si>
  <si>
    <t>Número de nuevas personas de capacidades diversas con programas de deporte recreación y actividad física beneficiados</t>
  </si>
  <si>
    <t>Cauca Territorio de Campeones</t>
  </si>
  <si>
    <t>Fortalecer el trabajo  en el deporte formativo en las instituciones educativas y el deporte competitivo con las ligas de deporte   convencional y  adaptado, mediante el acompañamiento técnico y  financiero que permita seguir avanzando en el desarrollo y posición del Deporte en el ámbito nacional e internacional.</t>
  </si>
  <si>
    <t>Número de nuevos deportistas con preparación y participación en competencias nacionales e internacionales beneficiados</t>
  </si>
  <si>
    <t xml:space="preserve">Número de nuevos deportistas con capacidades diversas, en la preparación y participación en competencias nacionales e internacionales beneficiados </t>
  </si>
  <si>
    <t xml:space="preserve">Beneficiar a 1.000  nuevos adolescentes y jóvenes en procesos de formación e iniciación con el programa fórmate </t>
  </si>
  <si>
    <t>Número de nuevos adolescentes y jóvenes en procesos de formación e iniciación con el programa fórmate beneficiados</t>
  </si>
  <si>
    <t>Número de nuevos  participantes con los programas de deporte estudiantil beneficiados</t>
  </si>
  <si>
    <t xml:space="preserve">Mejorar en 13 municipios la capacidad de ejecución de recursos de transferencia y empoderamiento en el sector deporte   </t>
  </si>
  <si>
    <t xml:space="preserve">Brindar asistencia técnica a 42 municipios para el empoderamiento de las políticas públicas del deporte </t>
  </si>
  <si>
    <t xml:space="preserve">Número de municipios con asistencia técnica para el empoderamiento de las políticas públicas del deporte brindada </t>
  </si>
  <si>
    <t xml:space="preserve">Implementar 1 estrategia para articular el sector deporte con entidades del sector privado, sector académico y organismos del sector público </t>
  </si>
  <si>
    <t>Número de estrategia para articular el sector deporte con entidades del sector privado, sector académico y organismos del sector público implementadas</t>
  </si>
  <si>
    <t>Brindar asistencia técnica a 42 municipios  para mejorar  la capacidad de gestión y ejecución  de recursos de transferencia.</t>
  </si>
  <si>
    <t>Beneficiar a 1.587  nuevos niños, niñas, infantes, adolescentes y jóvenes  con el  programas de formación integral, de paz y convivencia.</t>
  </si>
  <si>
    <t xml:space="preserve">Número de nuevos niños, niñas, infantes, adolescentes y jóvenes  con el  programas de formación integral, de paz y convivencia beneficiados </t>
  </si>
  <si>
    <t>TIPO DE META (Mantenimiento, Incremento, Reducción)</t>
  </si>
  <si>
    <t>GOBERNACION DEL CAUCA</t>
  </si>
  <si>
    <t>OFICINA ASESORA DE PLANEACIÓN</t>
  </si>
  <si>
    <t>PLAN DEPARTAMENTAL DE DESARROLLO "CAUCA, TERRITORIO DE PAZ"</t>
  </si>
  <si>
    <t>FUENTES DE FINANCIACION (MILES DE PESOS)</t>
  </si>
  <si>
    <t>NOMBRE DEL PROYECTO</t>
  </si>
  <si>
    <t>MUNICIPIOS BENEFICIDOS</t>
  </si>
  <si>
    <t>POBLACION BENEFICIADA</t>
  </si>
  <si>
    <t>PRODUCTOS DEL PROYECTO</t>
  </si>
  <si>
    <t>OBSERVACIONES</t>
  </si>
  <si>
    <t>NOMBRE</t>
  </si>
  <si>
    <t>RECURSOS PROPIOS</t>
  </si>
  <si>
    <t>IMPUESTO AL CONSUMO DE TELEFONIA MOVIL</t>
  </si>
  <si>
    <t>IMPUESTO AL CONSUMO DE TABACO</t>
  </si>
  <si>
    <t>FCR</t>
  </si>
  <si>
    <r>
      <t>F D R</t>
    </r>
    <r>
      <rPr>
        <sz val="10"/>
        <color rgb="FFFF0000"/>
        <rFont val="Calibri"/>
        <family val="2"/>
        <scheme val="minor"/>
      </rPr>
      <t xml:space="preserve"> </t>
    </r>
  </si>
  <si>
    <r>
      <t>CTI</t>
    </r>
    <r>
      <rPr>
        <sz val="10"/>
        <color rgb="FFFF0000"/>
        <rFont val="Calibri"/>
        <family val="2"/>
        <scheme val="minor"/>
      </rPr>
      <t xml:space="preserve"> </t>
    </r>
  </si>
  <si>
    <t>REGALIAS DIRECTAS</t>
  </si>
  <si>
    <t xml:space="preserve">COOPERACIÓN INTERNACIONAL </t>
  </si>
  <si>
    <t>COFINANCIACION</t>
  </si>
  <si>
    <t>OTROS RECURSOS DE GESTIÓN</t>
  </si>
  <si>
    <t>RECURSOS DE CONCURRENCIA</t>
  </si>
  <si>
    <t>RECURSOS VIGENCIAS ANTERIORES</t>
  </si>
  <si>
    <t>E</t>
  </si>
  <si>
    <t>F</t>
  </si>
  <si>
    <t>M</t>
  </si>
  <si>
    <t>A</t>
  </si>
  <si>
    <t>J</t>
  </si>
  <si>
    <t>S</t>
  </si>
  <si>
    <t>O</t>
  </si>
  <si>
    <t>N</t>
  </si>
  <si>
    <t>D</t>
  </si>
  <si>
    <t>SUBREGIÓN</t>
  </si>
  <si>
    <t>RESPONSABLE (Cargo y tipo de vinculación)</t>
  </si>
  <si>
    <t xml:space="preserve">Elaborado por: </t>
  </si>
  <si>
    <t>Nombre del funcionario</t>
  </si>
  <si>
    <t>cargo</t>
  </si>
  <si>
    <t>Firma</t>
  </si>
  <si>
    <t>Fecha:</t>
  </si>
  <si>
    <t>DEPENDENCIA RESPONSABLE: ______________________________________________________________</t>
  </si>
  <si>
    <t xml:space="preserve">DEPENDENCIAS DE APOYO: ___________________________________________________________                                                        </t>
  </si>
  <si>
    <t>VALOR META  AL CUATRIENIO</t>
  </si>
  <si>
    <t>SISTEMA GENERAL DE PARTICIPACIONES</t>
  </si>
  <si>
    <t>PRESUPUESTO GENERAL DE LA NACIÓN</t>
  </si>
  <si>
    <t>TIEMPO DE EJECUCION  (MESES)</t>
  </si>
  <si>
    <t>incremento</t>
  </si>
  <si>
    <t>mantenimiento</t>
  </si>
  <si>
    <t>PLAN DE ACCIÓN 2019</t>
  </si>
  <si>
    <t>META DE PRODUCTO VIGENCIA 2019</t>
  </si>
  <si>
    <t>CODIGO BPIN</t>
  </si>
  <si>
    <t>RECURSOS PROGRAMADOS POR META VIGENCIA 2019 (MILES DE PESOS)</t>
  </si>
  <si>
    <t>RENTAS CEDIDAS</t>
  </si>
  <si>
    <t>PROGRAMAS NACIONALES</t>
  </si>
  <si>
    <t>RECURSOS POR PROYECTO PROGRAMADOS VIGENCIA 2019 (MILES DE PESOS)</t>
  </si>
  <si>
    <t>sin nombre</t>
  </si>
  <si>
    <t>sin código</t>
  </si>
  <si>
    <t xml:space="preserve">VALOR ACTUAL (2018)
</t>
  </si>
  <si>
    <t>Norte, Centro, Oriente, Sur y Macizo Colombiano</t>
  </si>
  <si>
    <t>X</t>
  </si>
  <si>
    <t>CHARLIE HERNANDEZ ORDOÑEZ GESTOR DEPARTAMENTAL</t>
  </si>
  <si>
    <t>83.591 personas entre 18 y 60 años. (9.422 afros; 6.842 indígenas; 9.282 indígenas; 61.199 población simple)</t>
  </si>
  <si>
    <t>Popayán, Piendamó, Puerto Tejada y Villa Rica.</t>
  </si>
  <si>
    <t>Centro y Norte</t>
  </si>
  <si>
    <t>5.450 personas (1,445 afros; 295 indígenas; 550 campesinos; 3.160 población simple)</t>
  </si>
  <si>
    <t xml:space="preserve">Niños en actividades recreativas regulares; Festival Recreativo ; Campamento Departamental; Campamento Nacional y Actividades recreativas masivas primera infancia adolescencia y juventud </t>
  </si>
  <si>
    <t>Centro, Norte y sur</t>
  </si>
  <si>
    <t>Popayán, Mercaderes, Patía y 
Santander de Quilichao en actividades regulares y 42 mpios en encuentro Departamental</t>
  </si>
  <si>
    <t>3.496 personas ( 754 afros; 302 indígenas; 444 campesinos; 1,996 población simple)</t>
  </si>
  <si>
    <t>Actividades Recreativas  regulares; Encuentro Departamental del Adulto Mayor; Encuentro Nacional del Adulto Mayor.</t>
  </si>
  <si>
    <t>Popayán</t>
  </si>
  <si>
    <t>Centro</t>
  </si>
  <si>
    <t>275 personas en situación de discapacidad</t>
  </si>
  <si>
    <t>un Festival recreativo</t>
  </si>
  <si>
    <t xml:space="preserve">Los 42 municipios </t>
  </si>
  <si>
    <t>7 zonas del Departamento</t>
  </si>
  <si>
    <t>12.700 personas (Población simple)</t>
  </si>
  <si>
    <t>Eventos masivos apoyados, media maraton Gobernación del Cauca, Juegos Deportivos Departamentales</t>
  </si>
  <si>
    <t>150 Personas (infantil: 1;5    adolecentes: 25; mayores:90;   adulto mayor:10</t>
  </si>
  <si>
    <t>Deportistas apoyados con asistencia técnica</t>
  </si>
  <si>
    <t>las siete subregiones</t>
  </si>
  <si>
    <t>Municipios capacitados en políticas públicas</t>
  </si>
  <si>
    <t>los 42 municipios del Departamento del Cauca, con actividades  físicas,  ludicas deportivas  y deporte convencional y adaptado fortalecido - Municipios dotados de implementación deportiva -  Municipios con la realización de eventos deportivos</t>
  </si>
  <si>
    <t>Norte y centro</t>
  </si>
  <si>
    <t>1020 personas deportistas</t>
  </si>
  <si>
    <t>Mauricio Martinez</t>
  </si>
  <si>
    <t>POPAYAN</t>
  </si>
  <si>
    <t>1.170 personas de ligas convencionales y de deporte adaptado</t>
  </si>
  <si>
    <t>Convenios con Universidad autónoma, Antonio Nariño y Fundación Universitaria</t>
  </si>
  <si>
    <t>50 Centros de Desarrollo Integral conformados en el departamento del Cauca;  17 Disciplinas deportivas en ejecución;  Capacitación a 133 Monitores.</t>
  </si>
  <si>
    <t>10000 personas entre niños(as) y adolescentes</t>
  </si>
  <si>
    <t>Deportistas Caucanos participando en Juegos Supérate Intercolegiados.</t>
  </si>
  <si>
    <t>30.000 personas entre niños(as) y adolescentes</t>
  </si>
  <si>
    <t>3.976 personas de comunidades étnicas</t>
  </si>
  <si>
    <t>242 Personas de comunidades indígenas</t>
  </si>
  <si>
    <t xml:space="preserve">Eventos deportivos y recreativos. </t>
  </si>
  <si>
    <t xml:space="preserve">Eventos deportivos y recreativos; eventos de formación deportiva </t>
  </si>
  <si>
    <t xml:space="preserve"> </t>
  </si>
  <si>
    <t>Implementacion de Centros Deportivos de Desarrollo Integral - CEDIN psra la consolidación de la convivencia y paz en los 42 municipios Todo el Departamento, Cauca, Occidente</t>
  </si>
  <si>
    <t>2016000030026</t>
  </si>
  <si>
    <t>Puerto tejada, Miranda,  Santander de Quilichao, Piendamo, Silvia, Popayán, Timbio, Rosas, Patia, Bolivar</t>
  </si>
  <si>
    <t>70 grupos regulares; 14 grupos no regulares; 1 celebración dia mundial de la actividad física; 254 eventos masivos y de promoción; 36 asesorías a instituciones u organizaciones; 36 consejería a hogares.</t>
  </si>
  <si>
    <t>Popayán, Puerto Tejada, Santander, Piendamo, Timbio y Tambo</t>
  </si>
  <si>
    <t>21 ligas deporte convencional, con reppresentacion nacional en pre-juegos y juegos nacionales  en diferentes categorías</t>
  </si>
  <si>
    <t>Popayán, caloto, Santander de Quilichao, Piendamó, Timbio, Puerto Tejada, Bordo y Morales</t>
  </si>
  <si>
    <t>Norte, Centro y sur</t>
  </si>
  <si>
    <t>La cofinanciacion corresponde a recursos de Coldeportes</t>
  </si>
  <si>
    <t>Recursos del SGR.</t>
  </si>
  <si>
    <t>859.780 personas de todo el Dpto del Cauca</t>
  </si>
  <si>
    <t>100 personas pobación simple</t>
  </si>
  <si>
    <t>Ana Lídis Bolaños Y Diana Fabara</t>
  </si>
  <si>
    <t>Mauricio Martinez,  Adriana Ordoñez</t>
  </si>
  <si>
    <t>Mauricio Martinez, Adriana Ordoñez, Victor Muñoz</t>
  </si>
  <si>
    <t>Alex Velasco</t>
  </si>
  <si>
    <t>Adriana Ordoñez</t>
  </si>
  <si>
    <t>Deisy Llante</t>
  </si>
  <si>
    <t>Yeni superate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</si>
</sst>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_(&quot;$&quot;\ * #,##0_);_(&quot;$&quot;\ * \(#,##0\);_(&quot;$&quot;\ * &quot;-&quot;_);_(@_)"/>
    <numFmt numFmtId="167" formatCode="_-* #,##0.00\ _€_-;\-* #,##0.00\ _€_-;_-* &quot;-&quot;??\ _€_-;_-@_-"/>
    <numFmt numFmtId="168" formatCode="_(* #,##0_);_(* \(#,##0\);_(* &quot;-&quot;??_);_(@_)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  <font>
      <sz val="10"/>
      <color indexed="8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8"/>
      <color indexed="81"/>
      <name val="Tahoma"/>
    </font>
    <font>
      <sz val="8"/>
      <color indexed="81"/>
      <name val="Tahoma"/>
    </font>
    <font>
      <sz val="10"/>
      <color indexed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00"/>
        <bgColor rgb="FFFF9900"/>
      </patternFill>
    </fill>
    <fill>
      <patternFill patternType="solid">
        <fgColor theme="6"/>
        <bgColor indexed="64"/>
      </patternFill>
    </fill>
    <fill>
      <patternFill patternType="solid">
        <fgColor theme="6"/>
        <bgColor rgb="FFFF9900"/>
      </patternFill>
    </fill>
    <fill>
      <patternFill patternType="solid">
        <fgColor theme="9" tint="0.59999389629810485"/>
        <bgColor rgb="FFFF9900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rgb="FFFF9900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rgb="FFFF9900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1" fillId="0" borderId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7" fontId="1" fillId="0" borderId="0" applyFont="0" applyFill="0" applyBorder="0" applyAlignment="0" applyProtection="0"/>
  </cellStyleXfs>
  <cellXfs count="222">
    <xf numFmtId="0" fontId="0" fillId="0" borderId="0" xfId="0"/>
    <xf numFmtId="0" fontId="0" fillId="0" borderId="0" xfId="2" applyNumberFormat="1" applyFont="1"/>
    <xf numFmtId="0" fontId="0" fillId="2" borderId="0" xfId="2" applyNumberFormat="1" applyFont="1" applyFill="1"/>
    <xf numFmtId="0" fontId="2" fillId="2" borderId="0" xfId="2" applyNumberFormat="1" applyFont="1" applyFill="1"/>
    <xf numFmtId="0" fontId="2" fillId="2" borderId="0" xfId="2" applyNumberFormat="1" applyFont="1" applyFill="1" applyAlignment="1">
      <alignment vertical="center"/>
    </xf>
    <xf numFmtId="0" fontId="2" fillId="2" borderId="4" xfId="2" applyNumberFormat="1" applyFont="1" applyFill="1" applyBorder="1" applyAlignment="1">
      <alignment horizontal="left" vertical="top" wrapText="1"/>
    </xf>
    <xf numFmtId="0" fontId="2" fillId="2" borderId="4" xfId="2" applyNumberFormat="1" applyFont="1" applyFill="1" applyBorder="1" applyAlignment="1">
      <alignment vertical="top" wrapText="1"/>
    </xf>
    <xf numFmtId="0" fontId="2" fillId="2" borderId="4" xfId="2" applyNumberFormat="1" applyFont="1" applyFill="1" applyBorder="1" applyAlignment="1">
      <alignment horizontal="left" vertical="center" wrapText="1"/>
    </xf>
    <xf numFmtId="3" fontId="2" fillId="2" borderId="4" xfId="2" applyNumberFormat="1" applyFont="1" applyFill="1" applyBorder="1" applyAlignment="1">
      <alignment horizontal="left" vertical="center" wrapText="1"/>
    </xf>
    <xf numFmtId="3" fontId="0" fillId="0" borderId="0" xfId="0" applyNumberFormat="1" applyFill="1"/>
    <xf numFmtId="0" fontId="4" fillId="3" borderId="4" xfId="0" applyFont="1" applyFill="1" applyBorder="1" applyAlignment="1">
      <alignment horizontal="center" vertical="center" wrapText="1"/>
    </xf>
    <xf numFmtId="0" fontId="8" fillId="5" borderId="4" xfId="2" applyNumberFormat="1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0" fillId="2" borderId="4" xfId="2" applyNumberFormat="1" applyFont="1" applyFill="1" applyBorder="1"/>
    <xf numFmtId="0" fontId="12" fillId="0" borderId="0" xfId="0" applyFont="1" applyAlignment="1"/>
    <xf numFmtId="0" fontId="5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2" fillId="2" borderId="4" xfId="2" applyNumberFormat="1" applyFont="1" applyFill="1" applyBorder="1" applyAlignment="1">
      <alignment horizontal="center" vertical="center" wrapText="1"/>
    </xf>
    <xf numFmtId="3" fontId="14" fillId="0" borderId="4" xfId="0" applyNumberFormat="1" applyFont="1" applyFill="1" applyBorder="1" applyAlignment="1">
      <alignment horizontal="right" vertical="top"/>
    </xf>
    <xf numFmtId="0" fontId="2" fillId="0" borderId="4" xfId="2" applyNumberFormat="1" applyFont="1" applyFill="1" applyBorder="1" applyAlignment="1">
      <alignment horizontal="left" vertical="center" wrapText="1"/>
    </xf>
    <xf numFmtId="0" fontId="2" fillId="2" borderId="4" xfId="2" applyNumberFormat="1" applyFont="1" applyFill="1" applyBorder="1" applyAlignment="1">
      <alignment horizontal="left" vertical="top" wrapText="1"/>
    </xf>
    <xf numFmtId="3" fontId="0" fillId="10" borderId="4" xfId="2" applyNumberFormat="1" applyFont="1" applyFill="1" applyBorder="1"/>
    <xf numFmtId="0" fontId="0" fillId="10" borderId="4" xfId="2" applyNumberFormat="1" applyFont="1" applyFill="1" applyBorder="1" applyAlignment="1">
      <alignment wrapText="1"/>
    </xf>
    <xf numFmtId="0" fontId="0" fillId="2" borderId="4" xfId="2" applyNumberFormat="1" applyFont="1" applyFill="1" applyBorder="1" applyAlignment="1">
      <alignment wrapText="1"/>
    </xf>
    <xf numFmtId="0" fontId="0" fillId="11" borderId="4" xfId="2" applyNumberFormat="1" applyFont="1" applyFill="1" applyBorder="1" applyAlignment="1">
      <alignment wrapText="1"/>
    </xf>
    <xf numFmtId="0" fontId="0" fillId="2" borderId="4" xfId="2" applyNumberFormat="1" applyFont="1" applyFill="1" applyBorder="1" applyAlignment="1">
      <alignment vertical="center" wrapText="1"/>
    </xf>
    <xf numFmtId="3" fontId="0" fillId="9" borderId="4" xfId="2" applyNumberFormat="1" applyFont="1" applyFill="1" applyBorder="1" applyAlignment="1">
      <alignment vertical="center"/>
    </xf>
    <xf numFmtId="0" fontId="0" fillId="9" borderId="4" xfId="2" applyNumberFormat="1" applyFont="1" applyFill="1" applyBorder="1" applyAlignment="1">
      <alignment vertical="center"/>
    </xf>
    <xf numFmtId="0" fontId="0" fillId="9" borderId="4" xfId="2" applyNumberFormat="1" applyFont="1" applyFill="1" applyBorder="1" applyAlignment="1"/>
    <xf numFmtId="168" fontId="0" fillId="9" borderId="4" xfId="2" applyNumberFormat="1" applyFont="1" applyFill="1" applyBorder="1" applyAlignment="1">
      <alignment vertical="center"/>
    </xf>
    <xf numFmtId="168" fontId="0" fillId="9" borderId="4" xfId="2" applyNumberFormat="1" applyFont="1" applyFill="1" applyBorder="1" applyAlignment="1"/>
    <xf numFmtId="49" fontId="0" fillId="2" borderId="4" xfId="2" applyNumberFormat="1" applyFont="1" applyFill="1" applyBorder="1"/>
    <xf numFmtId="3" fontId="0" fillId="9" borderId="4" xfId="2" applyNumberFormat="1" applyFont="1" applyFill="1" applyBorder="1" applyAlignment="1">
      <alignment wrapText="1"/>
    </xf>
    <xf numFmtId="0" fontId="0" fillId="3" borderId="4" xfId="2" applyNumberFormat="1" applyFont="1" applyFill="1" applyBorder="1" applyAlignment="1">
      <alignment wrapText="1"/>
    </xf>
    <xf numFmtId="0" fontId="15" fillId="3" borderId="4" xfId="2" applyNumberFormat="1" applyFont="1" applyFill="1" applyBorder="1" applyAlignment="1">
      <alignment wrapText="1"/>
    </xf>
    <xf numFmtId="0" fontId="2" fillId="13" borderId="4" xfId="2" applyNumberFormat="1" applyFont="1" applyFill="1" applyBorder="1" applyAlignment="1">
      <alignment horizontal="left" vertical="top" wrapText="1"/>
    </xf>
    <xf numFmtId="0" fontId="2" fillId="13" borderId="4" xfId="2" applyNumberFormat="1" applyFont="1" applyFill="1" applyBorder="1" applyAlignment="1">
      <alignment horizontal="left" vertical="center" wrapText="1"/>
    </xf>
    <xf numFmtId="0" fontId="2" fillId="13" borderId="4" xfId="2" applyNumberFormat="1" applyFont="1" applyFill="1" applyBorder="1" applyAlignment="1">
      <alignment horizontal="center" vertical="center" wrapText="1"/>
    </xf>
    <xf numFmtId="3" fontId="0" fillId="13" borderId="4" xfId="2" applyNumberFormat="1" applyFont="1" applyFill="1" applyBorder="1"/>
    <xf numFmtId="3" fontId="14" fillId="13" borderId="4" xfId="0" applyNumberFormat="1" applyFont="1" applyFill="1" applyBorder="1" applyAlignment="1">
      <alignment horizontal="right" vertical="top"/>
    </xf>
    <xf numFmtId="168" fontId="0" fillId="13" borderId="4" xfId="2" applyNumberFormat="1" applyFont="1" applyFill="1" applyBorder="1" applyAlignment="1">
      <alignment vertical="center"/>
    </xf>
    <xf numFmtId="168" fontId="0" fillId="13" borderId="4" xfId="2" applyNumberFormat="1" applyFont="1" applyFill="1" applyBorder="1" applyAlignment="1"/>
    <xf numFmtId="0" fontId="0" fillId="13" borderId="4" xfId="2" applyNumberFormat="1" applyFont="1" applyFill="1" applyBorder="1"/>
    <xf numFmtId="0" fontId="0" fillId="13" borderId="4" xfId="2" applyNumberFormat="1" applyFont="1" applyFill="1" applyBorder="1" applyAlignment="1">
      <alignment wrapText="1"/>
    </xf>
    <xf numFmtId="3" fontId="0" fillId="13" borderId="4" xfId="2" applyNumberFormat="1" applyFont="1" applyFill="1" applyBorder="1" applyAlignment="1">
      <alignment wrapText="1"/>
    </xf>
    <xf numFmtId="0" fontId="2" fillId="13" borderId="4" xfId="2" applyNumberFormat="1" applyFont="1" applyFill="1" applyBorder="1" applyAlignment="1">
      <alignment vertical="top" wrapText="1"/>
    </xf>
    <xf numFmtId="0" fontId="2" fillId="2" borderId="4" xfId="2" applyNumberFormat="1" applyFont="1" applyFill="1" applyBorder="1" applyAlignment="1">
      <alignment horizontal="left" vertical="top"/>
    </xf>
    <xf numFmtId="0" fontId="2" fillId="2" borderId="4" xfId="2" applyNumberFormat="1" applyFont="1" applyFill="1" applyBorder="1" applyAlignment="1">
      <alignment horizontal="left" vertical="center"/>
    </xf>
    <xf numFmtId="0" fontId="2" fillId="2" borderId="4" xfId="2" applyNumberFormat="1" applyFont="1" applyFill="1" applyBorder="1" applyAlignment="1">
      <alignment horizontal="center" vertical="center"/>
    </xf>
    <xf numFmtId="0" fontId="0" fillId="2" borderId="4" xfId="2" applyNumberFormat="1" applyFont="1" applyFill="1" applyBorder="1" applyAlignment="1"/>
    <xf numFmtId="0" fontId="2" fillId="2" borderId="4" xfId="2" applyNumberFormat="1" applyFont="1" applyFill="1" applyBorder="1" applyAlignment="1">
      <alignment horizontal="center" vertical="top"/>
    </xf>
    <xf numFmtId="0" fontId="4" fillId="14" borderId="4" xfId="0" applyFont="1" applyFill="1" applyBorder="1" applyAlignment="1">
      <alignment horizontal="center" vertical="center"/>
    </xf>
    <xf numFmtId="0" fontId="8" fillId="12" borderId="4" xfId="2" applyNumberFormat="1" applyFont="1" applyFill="1" applyBorder="1" applyAlignment="1">
      <alignment horizontal="center" vertical="center" wrapText="1"/>
    </xf>
    <xf numFmtId="0" fontId="8" fillId="12" borderId="4" xfId="2" applyNumberFormat="1" applyFont="1" applyFill="1" applyBorder="1" applyAlignment="1">
      <alignment horizontal="center" vertical="center"/>
    </xf>
    <xf numFmtId="0" fontId="7" fillId="14" borderId="4" xfId="0" applyFont="1" applyFill="1" applyBorder="1" applyAlignment="1">
      <alignment horizontal="center" vertical="center"/>
    </xf>
    <xf numFmtId="3" fontId="0" fillId="2" borderId="4" xfId="2" applyNumberFormat="1" applyFont="1" applyFill="1" applyBorder="1" applyAlignment="1">
      <alignment horizontal="center" vertical="center"/>
    </xf>
    <xf numFmtId="3" fontId="14" fillId="2" borderId="4" xfId="0" applyNumberFormat="1" applyFont="1" applyFill="1" applyBorder="1" applyAlignment="1">
      <alignment horizontal="center" vertical="center"/>
    </xf>
    <xf numFmtId="168" fontId="0" fillId="2" borderId="4" xfId="2" applyNumberFormat="1" applyFont="1" applyFill="1" applyBorder="1" applyAlignment="1">
      <alignment horizontal="center" vertical="center"/>
    </xf>
    <xf numFmtId="168" fontId="0" fillId="2" borderId="4" xfId="2" applyNumberFormat="1" applyFont="1" applyFill="1" applyBorder="1" applyAlignment="1">
      <alignment vertical="center"/>
    </xf>
    <xf numFmtId="168" fontId="0" fillId="2" borderId="4" xfId="2" applyNumberFormat="1" applyFont="1" applyFill="1" applyBorder="1" applyAlignment="1"/>
    <xf numFmtId="3" fontId="0" fillId="2" borderId="4" xfId="2" applyNumberFormat="1" applyFont="1" applyFill="1" applyBorder="1" applyAlignment="1"/>
    <xf numFmtId="0" fontId="0" fillId="2" borderId="0" xfId="0" applyFill="1"/>
    <xf numFmtId="0" fontId="0" fillId="2" borderId="4" xfId="2" applyNumberFormat="1" applyFont="1" applyFill="1" applyBorder="1" applyAlignment="1">
      <alignment horizontal="center" vertical="center" wrapText="1"/>
    </xf>
    <xf numFmtId="0" fontId="0" fillId="2" borderId="4" xfId="2" applyNumberFormat="1" applyFont="1" applyFill="1" applyBorder="1" applyAlignment="1">
      <alignment horizontal="center" vertical="center"/>
    </xf>
    <xf numFmtId="0" fontId="0" fillId="2" borderId="4" xfId="2" applyNumberFormat="1" applyFont="1" applyFill="1" applyBorder="1" applyAlignment="1">
      <alignment horizontal="left" vertical="center" wrapText="1"/>
    </xf>
    <xf numFmtId="0" fontId="2" fillId="2" borderId="4" xfId="2" applyNumberFormat="1" applyFont="1" applyFill="1" applyBorder="1" applyAlignment="1">
      <alignment vertical="top"/>
    </xf>
    <xf numFmtId="0" fontId="0" fillId="2" borderId="0" xfId="2" applyNumberFormat="1" applyFont="1" applyFill="1" applyAlignment="1"/>
    <xf numFmtId="0" fontId="2" fillId="2" borderId="2" xfId="2" applyNumberFormat="1" applyFont="1" applyFill="1" applyBorder="1" applyAlignment="1">
      <alignment vertical="top"/>
    </xf>
    <xf numFmtId="0" fontId="0" fillId="2" borderId="10" xfId="2" applyNumberFormat="1" applyFont="1" applyFill="1" applyBorder="1" applyAlignment="1">
      <alignment wrapText="1"/>
    </xf>
    <xf numFmtId="0" fontId="0" fillId="2" borderId="10" xfId="0" applyFill="1" applyBorder="1" applyAlignment="1">
      <alignment wrapText="1"/>
    </xf>
    <xf numFmtId="0" fontId="2" fillId="2" borderId="11" xfId="2" applyNumberFormat="1" applyFont="1" applyFill="1" applyBorder="1" applyAlignment="1">
      <alignment vertical="top"/>
    </xf>
    <xf numFmtId="0" fontId="2" fillId="2" borderId="5" xfId="2" applyNumberFormat="1" applyFont="1" applyFill="1" applyBorder="1" applyAlignment="1">
      <alignment vertical="top"/>
    </xf>
    <xf numFmtId="0" fontId="0" fillId="2" borderId="12" xfId="2" applyNumberFormat="1" applyFont="1" applyFill="1" applyBorder="1" applyAlignment="1"/>
    <xf numFmtId="0" fontId="0" fillId="2" borderId="3" xfId="2" applyNumberFormat="1" applyFont="1" applyFill="1" applyBorder="1" applyAlignment="1"/>
    <xf numFmtId="0" fontId="4" fillId="2" borderId="14" xfId="0" applyFont="1" applyFill="1" applyBorder="1" applyAlignment="1">
      <alignment horizontal="center" vertical="center" wrapText="1"/>
    </xf>
    <xf numFmtId="0" fontId="8" fillId="15" borderId="14" xfId="2" applyNumberFormat="1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2" fillId="16" borderId="16" xfId="2" applyNumberFormat="1" applyFont="1" applyFill="1" applyBorder="1" applyAlignment="1">
      <alignment horizontal="left" vertical="top" wrapText="1"/>
    </xf>
    <xf numFmtId="0" fontId="2" fillId="16" borderId="16" xfId="2" applyNumberFormat="1" applyFont="1" applyFill="1" applyBorder="1" applyAlignment="1">
      <alignment horizontal="left" vertical="top"/>
    </xf>
    <xf numFmtId="0" fontId="2" fillId="16" borderId="16" xfId="2" applyNumberFormat="1" applyFont="1" applyFill="1" applyBorder="1" applyAlignment="1">
      <alignment horizontal="left" vertical="center"/>
    </xf>
    <xf numFmtId="0" fontId="2" fillId="16" borderId="16" xfId="2" applyNumberFormat="1" applyFont="1" applyFill="1" applyBorder="1" applyAlignment="1">
      <alignment horizontal="center" vertical="center"/>
    </xf>
    <xf numFmtId="3" fontId="0" fillId="16" borderId="16" xfId="2" applyNumberFormat="1" applyFont="1" applyFill="1" applyBorder="1" applyAlignment="1"/>
    <xf numFmtId="0" fontId="0" fillId="16" borderId="16" xfId="2" applyNumberFormat="1" applyFont="1" applyFill="1" applyBorder="1" applyAlignment="1">
      <alignment vertical="center"/>
    </xf>
    <xf numFmtId="0" fontId="0" fillId="16" borderId="16" xfId="2" applyNumberFormat="1" applyFont="1" applyFill="1" applyBorder="1" applyAlignment="1"/>
    <xf numFmtId="0" fontId="2" fillId="16" borderId="19" xfId="2" applyNumberFormat="1" applyFont="1" applyFill="1" applyBorder="1" applyAlignment="1">
      <alignment horizontal="left" vertical="top" wrapText="1"/>
    </xf>
    <xf numFmtId="0" fontId="2" fillId="16" borderId="19" xfId="2" applyNumberFormat="1" applyFont="1" applyFill="1" applyBorder="1" applyAlignment="1">
      <alignment horizontal="left" vertical="top"/>
    </xf>
    <xf numFmtId="0" fontId="2" fillId="16" borderId="19" xfId="2" applyNumberFormat="1" applyFont="1" applyFill="1" applyBorder="1" applyAlignment="1">
      <alignment horizontal="left" vertical="center"/>
    </xf>
    <xf numFmtId="0" fontId="2" fillId="16" borderId="19" xfId="2" applyNumberFormat="1" applyFont="1" applyFill="1" applyBorder="1" applyAlignment="1">
      <alignment horizontal="center" vertical="center"/>
    </xf>
    <xf numFmtId="3" fontId="0" fillId="16" borderId="19" xfId="2" applyNumberFormat="1" applyFont="1" applyFill="1" applyBorder="1" applyAlignment="1"/>
    <xf numFmtId="0" fontId="0" fillId="16" borderId="19" xfId="2" applyNumberFormat="1" applyFont="1" applyFill="1" applyBorder="1" applyAlignment="1"/>
    <xf numFmtId="0" fontId="2" fillId="17" borderId="2" xfId="2" applyNumberFormat="1" applyFont="1" applyFill="1" applyBorder="1" applyAlignment="1">
      <alignment horizontal="left" vertical="top" wrapText="1"/>
    </xf>
    <xf numFmtId="0" fontId="2" fillId="17" borderId="2" xfId="2" applyNumberFormat="1" applyFont="1" applyFill="1" applyBorder="1" applyAlignment="1">
      <alignment horizontal="left" vertical="top"/>
    </xf>
    <xf numFmtId="0" fontId="2" fillId="17" borderId="2" xfId="2" applyNumberFormat="1" applyFont="1" applyFill="1" applyBorder="1" applyAlignment="1">
      <alignment horizontal="left" vertical="center"/>
    </xf>
    <xf numFmtId="0" fontId="2" fillId="17" borderId="2" xfId="2" applyNumberFormat="1" applyFont="1" applyFill="1" applyBorder="1" applyAlignment="1">
      <alignment horizontal="center" vertical="center"/>
    </xf>
    <xf numFmtId="3" fontId="0" fillId="17" borderId="2" xfId="2" applyNumberFormat="1" applyFont="1" applyFill="1" applyBorder="1" applyAlignment="1"/>
    <xf numFmtId="168" fontId="0" fillId="17" borderId="2" xfId="2" applyNumberFormat="1" applyFont="1" applyFill="1" applyBorder="1" applyAlignment="1"/>
    <xf numFmtId="0" fontId="0" fillId="17" borderId="2" xfId="2" applyNumberFormat="1" applyFont="1" applyFill="1" applyBorder="1" applyAlignment="1"/>
    <xf numFmtId="0" fontId="2" fillId="17" borderId="4" xfId="2" applyNumberFormat="1" applyFont="1" applyFill="1" applyBorder="1" applyAlignment="1">
      <alignment horizontal="left" vertical="top" wrapText="1"/>
    </xf>
    <xf numFmtId="0" fontId="2" fillId="17" borderId="4" xfId="2" applyNumberFormat="1" applyFont="1" applyFill="1" applyBorder="1" applyAlignment="1">
      <alignment horizontal="left" vertical="top"/>
    </xf>
    <xf numFmtId="0" fontId="2" fillId="17" borderId="4" xfId="2" applyNumberFormat="1" applyFont="1" applyFill="1" applyBorder="1" applyAlignment="1">
      <alignment horizontal="left" vertical="center"/>
    </xf>
    <xf numFmtId="0" fontId="2" fillId="17" borderId="4" xfId="2" applyNumberFormat="1" applyFont="1" applyFill="1" applyBorder="1" applyAlignment="1">
      <alignment horizontal="center" vertical="center"/>
    </xf>
    <xf numFmtId="3" fontId="0" fillId="17" borderId="4" xfId="2" applyNumberFormat="1" applyFont="1" applyFill="1" applyBorder="1" applyAlignment="1"/>
    <xf numFmtId="168" fontId="0" fillId="17" borderId="4" xfId="2" applyNumberFormat="1" applyFont="1" applyFill="1" applyBorder="1" applyAlignment="1"/>
    <xf numFmtId="0" fontId="0" fillId="17" borderId="4" xfId="2" applyNumberFormat="1" applyFont="1" applyFill="1" applyBorder="1" applyAlignment="1"/>
    <xf numFmtId="0" fontId="2" fillId="18" borderId="4" xfId="2" applyNumberFormat="1" applyFont="1" applyFill="1" applyBorder="1" applyAlignment="1">
      <alignment horizontal="left" vertical="top" wrapText="1"/>
    </xf>
    <xf numFmtId="0" fontId="2" fillId="18" borderId="4" xfId="2" applyNumberFormat="1" applyFont="1" applyFill="1" applyBorder="1" applyAlignment="1">
      <alignment horizontal="left" vertical="top"/>
    </xf>
    <xf numFmtId="0" fontId="2" fillId="18" borderId="4" xfId="2" applyNumberFormat="1" applyFont="1" applyFill="1" applyBorder="1" applyAlignment="1">
      <alignment horizontal="left" vertical="center"/>
    </xf>
    <xf numFmtId="0" fontId="2" fillId="18" borderId="4" xfId="2" applyNumberFormat="1" applyFont="1" applyFill="1" applyBorder="1" applyAlignment="1">
      <alignment horizontal="center" vertical="center"/>
    </xf>
    <xf numFmtId="3" fontId="0" fillId="18" borderId="4" xfId="2" applyNumberFormat="1" applyFont="1" applyFill="1" applyBorder="1" applyAlignment="1"/>
    <xf numFmtId="168" fontId="0" fillId="18" borderId="4" xfId="2" applyNumberFormat="1" applyFont="1" applyFill="1" applyBorder="1" applyAlignment="1"/>
    <xf numFmtId="0" fontId="0" fillId="18" borderId="4" xfId="2" applyNumberFormat="1" applyFont="1" applyFill="1" applyBorder="1" applyAlignment="1"/>
    <xf numFmtId="49" fontId="0" fillId="18" borderId="4" xfId="2" applyNumberFormat="1" applyFont="1" applyFill="1" applyBorder="1" applyAlignment="1"/>
    <xf numFmtId="0" fontId="2" fillId="16" borderId="16" xfId="2" applyNumberFormat="1" applyFont="1" applyFill="1" applyBorder="1" applyAlignment="1">
      <alignment horizontal="left" vertical="center" wrapText="1"/>
    </xf>
    <xf numFmtId="0" fontId="2" fillId="16" borderId="19" xfId="2" applyNumberFormat="1" applyFont="1" applyFill="1" applyBorder="1" applyAlignment="1">
      <alignment horizontal="left" vertical="center" wrapText="1"/>
    </xf>
    <xf numFmtId="0" fontId="2" fillId="17" borderId="2" xfId="2" applyNumberFormat="1" applyFont="1" applyFill="1" applyBorder="1" applyAlignment="1">
      <alignment horizontal="left" vertical="center" wrapText="1"/>
    </xf>
    <xf numFmtId="0" fontId="2" fillId="17" borderId="4" xfId="2" applyNumberFormat="1" applyFont="1" applyFill="1" applyBorder="1" applyAlignment="1">
      <alignment horizontal="left" vertical="center" wrapText="1"/>
    </xf>
    <xf numFmtId="0" fontId="2" fillId="18" borderId="4" xfId="2" applyNumberFormat="1" applyFont="1" applyFill="1" applyBorder="1" applyAlignment="1">
      <alignment horizontal="left" vertical="center" wrapText="1"/>
    </xf>
    <xf numFmtId="3" fontId="2" fillId="16" borderId="16" xfId="2" applyNumberFormat="1" applyFont="1" applyFill="1" applyBorder="1" applyAlignment="1">
      <alignment horizontal="center" vertical="center"/>
    </xf>
    <xf numFmtId="3" fontId="0" fillId="16" borderId="16" xfId="2" applyNumberFormat="1" applyFont="1" applyFill="1" applyBorder="1" applyAlignment="1">
      <alignment horizontal="center" vertical="center"/>
    </xf>
    <xf numFmtId="0" fontId="0" fillId="16" borderId="16" xfId="2" applyNumberFormat="1" applyFont="1" applyFill="1" applyBorder="1" applyAlignment="1">
      <alignment horizontal="center" vertical="center"/>
    </xf>
    <xf numFmtId="3" fontId="2" fillId="16" borderId="19" xfId="2" applyNumberFormat="1" applyFont="1" applyFill="1" applyBorder="1" applyAlignment="1">
      <alignment horizontal="center" vertical="center"/>
    </xf>
    <xf numFmtId="3" fontId="0" fillId="16" borderId="19" xfId="2" applyNumberFormat="1" applyFont="1" applyFill="1" applyBorder="1" applyAlignment="1">
      <alignment horizontal="center" vertical="center"/>
    </xf>
    <xf numFmtId="0" fontId="0" fillId="16" borderId="19" xfId="2" applyNumberFormat="1" applyFont="1" applyFill="1" applyBorder="1" applyAlignment="1">
      <alignment horizontal="center" vertical="center"/>
    </xf>
    <xf numFmtId="3" fontId="2" fillId="17" borderId="2" xfId="2" applyNumberFormat="1" applyFont="1" applyFill="1" applyBorder="1" applyAlignment="1">
      <alignment horizontal="center" vertical="center"/>
    </xf>
    <xf numFmtId="168" fontId="0" fillId="17" borderId="2" xfId="2" applyNumberFormat="1" applyFont="1" applyFill="1" applyBorder="1" applyAlignment="1">
      <alignment horizontal="center" vertical="center"/>
    </xf>
    <xf numFmtId="3" fontId="2" fillId="17" borderId="4" xfId="2" applyNumberFormat="1" applyFont="1" applyFill="1" applyBorder="1" applyAlignment="1">
      <alignment horizontal="center" vertical="center"/>
    </xf>
    <xf numFmtId="168" fontId="0" fillId="17" borderId="4" xfId="2" applyNumberFormat="1" applyFont="1" applyFill="1" applyBorder="1" applyAlignment="1">
      <alignment horizontal="center" vertical="center"/>
    </xf>
    <xf numFmtId="168" fontId="0" fillId="18" borderId="4" xfId="2" applyNumberFormat="1" applyFont="1" applyFill="1" applyBorder="1" applyAlignment="1">
      <alignment horizontal="center" vertical="center"/>
    </xf>
    <xf numFmtId="3" fontId="2" fillId="18" borderId="4" xfId="2" applyNumberFormat="1" applyFont="1" applyFill="1" applyBorder="1" applyAlignment="1">
      <alignment horizontal="center" vertical="center"/>
    </xf>
    <xf numFmtId="3" fontId="14" fillId="16" borderId="16" xfId="0" applyNumberFormat="1" applyFont="1" applyFill="1" applyBorder="1" applyAlignment="1">
      <alignment horizontal="center" vertical="center"/>
    </xf>
    <xf numFmtId="3" fontId="14" fillId="16" borderId="19" xfId="0" applyNumberFormat="1" applyFont="1" applyFill="1" applyBorder="1" applyAlignment="1">
      <alignment horizontal="center" vertical="center"/>
    </xf>
    <xf numFmtId="3" fontId="0" fillId="17" borderId="2" xfId="2" applyNumberFormat="1" applyFont="1" applyFill="1" applyBorder="1" applyAlignment="1">
      <alignment horizontal="center" vertical="center"/>
    </xf>
    <xf numFmtId="3" fontId="14" fillId="17" borderId="2" xfId="0" applyNumberFormat="1" applyFont="1" applyFill="1" applyBorder="1" applyAlignment="1">
      <alignment horizontal="center" vertical="center"/>
    </xf>
    <xf numFmtId="3" fontId="0" fillId="17" borderId="4" xfId="2" applyNumberFormat="1" applyFont="1" applyFill="1" applyBorder="1" applyAlignment="1">
      <alignment horizontal="center" vertical="center"/>
    </xf>
    <xf numFmtId="3" fontId="14" fillId="17" borderId="4" xfId="0" applyNumberFormat="1" applyFont="1" applyFill="1" applyBorder="1" applyAlignment="1">
      <alignment horizontal="center" vertical="center"/>
    </xf>
    <xf numFmtId="3" fontId="0" fillId="18" borderId="4" xfId="2" applyNumberFormat="1" applyFont="1" applyFill="1" applyBorder="1" applyAlignment="1">
      <alignment horizontal="center" vertical="center"/>
    </xf>
    <xf numFmtId="3" fontId="14" fillId="18" borderId="4" xfId="0" applyNumberFormat="1" applyFont="1" applyFill="1" applyBorder="1" applyAlignment="1">
      <alignment horizontal="center" vertical="center"/>
    </xf>
    <xf numFmtId="0" fontId="0" fillId="16" borderId="17" xfId="2" applyNumberFormat="1" applyFont="1" applyFill="1" applyBorder="1" applyAlignment="1">
      <alignment horizontal="center" vertical="center" wrapText="1"/>
    </xf>
    <xf numFmtId="0" fontId="0" fillId="16" borderId="20" xfId="2" applyNumberFormat="1" applyFont="1" applyFill="1" applyBorder="1" applyAlignment="1">
      <alignment horizontal="center" wrapText="1"/>
    </xf>
    <xf numFmtId="0" fontId="15" fillId="17" borderId="2" xfId="2" applyNumberFormat="1" applyFont="1" applyFill="1" applyBorder="1" applyAlignment="1">
      <alignment horizontal="center" wrapText="1"/>
    </xf>
    <xf numFmtId="0" fontId="0" fillId="17" borderId="4" xfId="2" applyNumberFormat="1" applyFont="1" applyFill="1" applyBorder="1" applyAlignment="1">
      <alignment horizontal="center" wrapText="1"/>
    </xf>
    <xf numFmtId="0" fontId="0" fillId="18" borderId="4" xfId="2" applyNumberFormat="1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left"/>
    </xf>
    <xf numFmtId="0" fontId="2" fillId="2" borderId="4" xfId="2" applyNumberFormat="1" applyFont="1" applyFill="1" applyBorder="1" applyAlignment="1">
      <alignment horizontal="center" vertical="top" wrapText="1"/>
    </xf>
    <xf numFmtId="0" fontId="2" fillId="2" borderId="4" xfId="2" applyNumberFormat="1" applyFont="1" applyFill="1" applyBorder="1" applyAlignment="1">
      <alignment horizontal="left" vertical="top" wrapText="1"/>
    </xf>
    <xf numFmtId="0" fontId="3" fillId="8" borderId="1" xfId="2" applyNumberFormat="1" applyFont="1" applyFill="1" applyBorder="1" applyAlignment="1">
      <alignment horizontal="center" vertical="center" wrapText="1"/>
    </xf>
    <xf numFmtId="0" fontId="3" fillId="8" borderId="2" xfId="2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5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0" fontId="3" fillId="6" borderId="1" xfId="2" applyNumberFormat="1" applyFont="1" applyFill="1" applyBorder="1" applyAlignment="1">
      <alignment horizontal="center" vertical="center" wrapText="1"/>
    </xf>
    <xf numFmtId="0" fontId="3" fillId="6" borderId="2" xfId="2" applyNumberFormat="1" applyFont="1" applyFill="1" applyBorder="1" applyAlignment="1">
      <alignment horizontal="center" vertical="center" wrapText="1"/>
    </xf>
    <xf numFmtId="0" fontId="3" fillId="7" borderId="1" xfId="2" applyNumberFormat="1" applyFont="1" applyFill="1" applyBorder="1" applyAlignment="1">
      <alignment horizontal="center" vertical="center" wrapText="1"/>
    </xf>
    <xf numFmtId="0" fontId="3" fillId="7" borderId="2" xfId="2" applyNumberFormat="1" applyFont="1" applyFill="1" applyBorder="1" applyAlignment="1">
      <alignment horizontal="center" vertical="center" wrapText="1"/>
    </xf>
    <xf numFmtId="0" fontId="12" fillId="0" borderId="0" xfId="0" applyFont="1" applyAlignment="1">
      <alignment horizontal="left"/>
    </xf>
    <xf numFmtId="0" fontId="1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7" fillId="14" borderId="4" xfId="0" applyFont="1" applyFill="1" applyBorder="1" applyAlignment="1">
      <alignment horizontal="center" vertical="center"/>
    </xf>
    <xf numFmtId="0" fontId="4" fillId="14" borderId="4" xfId="0" applyFont="1" applyFill="1" applyBorder="1" applyAlignment="1">
      <alignment horizontal="center" vertical="center"/>
    </xf>
    <xf numFmtId="0" fontId="4" fillId="14" borderId="1" xfId="0" applyFont="1" applyFill="1" applyBorder="1" applyAlignment="1">
      <alignment horizontal="center" vertical="center"/>
    </xf>
    <xf numFmtId="0" fontId="4" fillId="14" borderId="2" xfId="0" applyFont="1" applyFill="1" applyBorder="1" applyAlignment="1">
      <alignment horizontal="center" vertical="center"/>
    </xf>
    <xf numFmtId="0" fontId="4" fillId="14" borderId="1" xfId="0" applyFont="1" applyFill="1" applyBorder="1" applyAlignment="1">
      <alignment horizontal="center" vertical="center" wrapText="1"/>
    </xf>
    <xf numFmtId="0" fontId="4" fillId="14" borderId="2" xfId="0" applyFont="1" applyFill="1" applyBorder="1" applyAlignment="1">
      <alignment horizontal="center" vertical="center" wrapText="1"/>
    </xf>
    <xf numFmtId="0" fontId="7" fillId="14" borderId="5" xfId="0" applyFont="1" applyFill="1" applyBorder="1" applyAlignment="1">
      <alignment horizontal="center" vertical="center"/>
    </xf>
    <xf numFmtId="0" fontId="7" fillId="14" borderId="6" xfId="0" applyFont="1" applyFill="1" applyBorder="1" applyAlignment="1">
      <alignment horizontal="center" vertical="center"/>
    </xf>
    <xf numFmtId="0" fontId="7" fillId="14" borderId="3" xfId="0" applyFont="1" applyFill="1" applyBorder="1" applyAlignment="1">
      <alignment horizontal="center" vertical="center"/>
    </xf>
    <xf numFmtId="0" fontId="3" fillId="12" borderId="1" xfId="2" applyNumberFormat="1" applyFont="1" applyFill="1" applyBorder="1" applyAlignment="1">
      <alignment horizontal="center" vertical="center" wrapText="1"/>
    </xf>
    <xf numFmtId="0" fontId="3" fillId="12" borderId="2" xfId="2" applyNumberFormat="1" applyFont="1" applyFill="1" applyBorder="1" applyAlignment="1">
      <alignment horizontal="center" vertical="center" wrapText="1"/>
    </xf>
    <xf numFmtId="0" fontId="3" fillId="12" borderId="1" xfId="2" applyNumberFormat="1" applyFont="1" applyFill="1" applyBorder="1" applyAlignment="1">
      <alignment horizontal="center" vertical="center"/>
    </xf>
    <xf numFmtId="0" fontId="3" fillId="12" borderId="2" xfId="2" applyNumberFormat="1" applyFont="1" applyFill="1" applyBorder="1" applyAlignment="1">
      <alignment horizontal="center" vertical="center"/>
    </xf>
    <xf numFmtId="0" fontId="4" fillId="14" borderId="5" xfId="0" applyFont="1" applyFill="1" applyBorder="1" applyAlignment="1">
      <alignment horizontal="center" vertical="center"/>
    </xf>
    <xf numFmtId="0" fontId="4" fillId="14" borderId="3" xfId="0" applyFont="1" applyFill="1" applyBorder="1" applyAlignment="1">
      <alignment horizontal="center" vertical="center"/>
    </xf>
    <xf numFmtId="0" fontId="4" fillId="14" borderId="6" xfId="0" applyFont="1" applyFill="1" applyBorder="1" applyAlignment="1">
      <alignment horizontal="center" vertical="center"/>
    </xf>
    <xf numFmtId="0" fontId="3" fillId="14" borderId="1" xfId="2" applyNumberFormat="1" applyFont="1" applyFill="1" applyBorder="1" applyAlignment="1">
      <alignment horizontal="center" vertical="center"/>
    </xf>
    <xf numFmtId="0" fontId="3" fillId="14" borderId="2" xfId="2" applyNumberFormat="1" applyFont="1" applyFill="1" applyBorder="1" applyAlignment="1">
      <alignment horizontal="center" vertical="center"/>
    </xf>
    <xf numFmtId="0" fontId="3" fillId="14" borderId="1" xfId="2" applyNumberFormat="1" applyFont="1" applyFill="1" applyBorder="1" applyAlignment="1">
      <alignment horizontal="center" vertical="center" wrapText="1"/>
    </xf>
    <xf numFmtId="0" fontId="3" fillId="14" borderId="2" xfId="2" applyNumberFormat="1" applyFont="1" applyFill="1" applyBorder="1" applyAlignment="1">
      <alignment horizontal="center" vertical="center" wrapText="1"/>
    </xf>
    <xf numFmtId="0" fontId="3" fillId="15" borderId="1" xfId="2" applyNumberFormat="1" applyFont="1" applyFill="1" applyBorder="1" applyAlignment="1">
      <alignment horizontal="center" vertical="center"/>
    </xf>
    <xf numFmtId="0" fontId="3" fillId="15" borderId="2" xfId="2" applyNumberFormat="1" applyFont="1" applyFill="1" applyBorder="1" applyAlignment="1">
      <alignment horizontal="center" vertical="center"/>
    </xf>
    <xf numFmtId="0" fontId="3" fillId="2" borderId="1" xfId="2" applyNumberFormat="1" applyFont="1" applyFill="1" applyBorder="1" applyAlignment="1">
      <alignment horizontal="center" vertical="center"/>
    </xf>
    <xf numFmtId="0" fontId="3" fillId="2" borderId="2" xfId="2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3" fillId="15" borderId="1" xfId="2" applyNumberFormat="1" applyFont="1" applyFill="1" applyBorder="1" applyAlignment="1">
      <alignment horizontal="center" vertical="center" wrapText="1"/>
    </xf>
    <xf numFmtId="0" fontId="3" fillId="15" borderId="13" xfId="2" applyNumberFormat="1" applyFont="1" applyFill="1" applyBorder="1" applyAlignment="1">
      <alignment horizontal="center" vertical="center" wrapText="1"/>
    </xf>
    <xf numFmtId="0" fontId="3" fillId="15" borderId="13" xfId="2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2" fillId="2" borderId="4" xfId="2" applyNumberFormat="1" applyFont="1" applyFill="1" applyBorder="1" applyAlignment="1">
      <alignment horizontal="center" vertical="top"/>
    </xf>
    <xf numFmtId="0" fontId="2" fillId="16" borderId="15" xfId="2" applyNumberFormat="1" applyFont="1" applyFill="1" applyBorder="1" applyAlignment="1">
      <alignment horizontal="left" vertical="top" wrapText="1"/>
    </xf>
    <xf numFmtId="0" fontId="2" fillId="16" borderId="18" xfId="2" applyNumberFormat="1" applyFont="1" applyFill="1" applyBorder="1" applyAlignment="1">
      <alignment horizontal="left" vertical="top" wrapText="1"/>
    </xf>
    <xf numFmtId="0" fontId="7" fillId="2" borderId="7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2" fillId="17" borderId="2" xfId="2" applyNumberFormat="1" applyFont="1" applyFill="1" applyBorder="1" applyAlignment="1">
      <alignment horizontal="left" vertical="top" wrapText="1"/>
    </xf>
    <xf numFmtId="0" fontId="2" fillId="17" borderId="4" xfId="2" applyNumberFormat="1" applyFont="1" applyFill="1" applyBorder="1" applyAlignment="1">
      <alignment horizontal="left" vertical="top" wrapText="1"/>
    </xf>
    <xf numFmtId="0" fontId="2" fillId="18" borderId="4" xfId="2" applyNumberFormat="1" applyFont="1" applyFill="1" applyBorder="1" applyAlignment="1">
      <alignment horizontal="left" vertical="top" wrapText="1"/>
    </xf>
    <xf numFmtId="3" fontId="0" fillId="0" borderId="0" xfId="2" applyNumberFormat="1" applyFont="1"/>
  </cellXfs>
  <cellStyles count="9">
    <cellStyle name="Millares" xfId="2" builtinId="3"/>
    <cellStyle name="Millares 2" xfId="8"/>
    <cellStyle name="Moneda [0] 2" xfId="3"/>
    <cellStyle name="Moneda 2" xfId="4"/>
    <cellStyle name="Moneda 3" xfId="7"/>
    <cellStyle name="Moneda 4" xfId="6"/>
    <cellStyle name="Normal" xfId="0" builtinId="0"/>
    <cellStyle name="Normal 14" xfId="5"/>
    <cellStyle name="Normal 2" xfId="1"/>
  </cellStyles>
  <dxfs count="0"/>
  <tableStyles count="0" defaultTableStyle="TableStyleMedium2" defaultPivotStyle="PivotStyleLight16"/>
  <colors>
    <mruColors>
      <color rgb="FFFFFFCC"/>
      <color rgb="FFFFFF00"/>
      <color rgb="FFFDCFF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BA61"/>
  <sheetViews>
    <sheetView tabSelected="1" topLeftCell="M28" zoomScale="82" zoomScaleNormal="82" workbookViewId="0">
      <selection activeCell="T36" sqref="T36"/>
    </sheetView>
  </sheetViews>
  <sheetFormatPr baseColWidth="10" defaultColWidth="11.42578125" defaultRowHeight="15" x14ac:dyDescent="0.25"/>
  <cols>
    <col min="1" max="1" width="19.5703125" style="3" customWidth="1"/>
    <col min="2" max="2" width="25.42578125" style="3" customWidth="1"/>
    <col min="3" max="3" width="27.140625" style="3" customWidth="1"/>
    <col min="4" max="4" width="22.140625" style="3" bestFit="1" customWidth="1"/>
    <col min="5" max="5" width="20" style="3" customWidth="1"/>
    <col min="6" max="6" width="24" style="3" customWidth="1"/>
    <col min="7" max="7" width="21.7109375" style="3" customWidth="1"/>
    <col min="8" max="8" width="21.7109375" style="4" customWidth="1"/>
    <col min="9" max="9" width="21.7109375" style="3" customWidth="1"/>
    <col min="10" max="12" width="19.42578125" style="3" customWidth="1"/>
    <col min="13" max="13" width="27.85546875" style="1" customWidth="1"/>
    <col min="14" max="14" width="25.85546875" style="1" customWidth="1"/>
    <col min="15" max="15" width="24" style="1" customWidth="1"/>
    <col min="16" max="16" width="18.5703125" style="1" customWidth="1"/>
    <col min="17" max="17" width="14.85546875" style="1" customWidth="1"/>
    <col min="18" max="19" width="0" style="1" hidden="1" customWidth="1"/>
    <col min="20" max="20" width="11.42578125" style="1"/>
    <col min="21" max="21" width="0" style="1" hidden="1" customWidth="1"/>
    <col min="22" max="22" width="15.5703125" style="1" customWidth="1"/>
    <col min="23" max="28" width="0" style="1" hidden="1" customWidth="1"/>
    <col min="29" max="29" width="11.42578125" style="1"/>
    <col min="30" max="32" width="0" style="1" hidden="1" customWidth="1"/>
    <col min="33" max="33" width="11.42578125" style="1"/>
    <col min="34" max="34" width="13.140625" style="1" bestFit="1" customWidth="1"/>
    <col min="35" max="35" width="25.5703125" style="1" customWidth="1"/>
    <col min="36" max="36" width="18.7109375" style="1" customWidth="1"/>
    <col min="37" max="37" width="22.5703125" style="1" customWidth="1"/>
    <col min="38" max="38" width="11.5703125" style="1" bestFit="1" customWidth="1"/>
    <col min="39" max="39" width="38.5703125" style="1" customWidth="1"/>
    <col min="40" max="51" width="8.7109375" style="1" customWidth="1"/>
    <col min="52" max="52" width="20.5703125" style="1" customWidth="1"/>
    <col min="53" max="53" width="21.28515625" style="1" customWidth="1"/>
    <col min="54" max="16384" width="11.42578125" style="1"/>
  </cols>
  <sheetData>
    <row r="2" spans="1:53" ht="18" x14ac:dyDescent="0.25">
      <c r="A2" s="163" t="s">
        <v>68</v>
      </c>
      <c r="B2" s="163"/>
      <c r="C2" s="163"/>
      <c r="D2" s="163"/>
      <c r="E2" s="163"/>
      <c r="F2" s="163"/>
      <c r="G2" s="163"/>
      <c r="H2" s="163"/>
      <c r="I2" s="163"/>
      <c r="J2" s="163"/>
      <c r="K2" s="163"/>
      <c r="L2" s="163"/>
    </row>
    <row r="3" spans="1:53" ht="18" x14ac:dyDescent="0.25">
      <c r="A3" s="164" t="s">
        <v>69</v>
      </c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4"/>
    </row>
    <row r="4" spans="1:53" x14ac:dyDescent="0.25">
      <c r="A4" s="9"/>
    </row>
    <row r="5" spans="1:53" ht="18" x14ac:dyDescent="0.25">
      <c r="A5" s="165" t="s">
        <v>70</v>
      </c>
      <c r="B5" s="165"/>
      <c r="C5" s="165"/>
      <c r="D5" s="165"/>
      <c r="E5" s="165"/>
      <c r="F5" s="165"/>
      <c r="G5" s="165"/>
      <c r="H5" s="165"/>
      <c r="I5" s="165"/>
      <c r="J5" s="165"/>
      <c r="K5" s="165"/>
      <c r="L5" s="165"/>
    </row>
    <row r="6" spans="1:53" ht="18" x14ac:dyDescent="0.25">
      <c r="A6" s="163" t="s">
        <v>114</v>
      </c>
      <c r="B6" s="163"/>
      <c r="C6" s="163"/>
      <c r="D6" s="163"/>
      <c r="E6" s="163"/>
      <c r="F6" s="163"/>
      <c r="G6" s="163"/>
      <c r="H6" s="163"/>
      <c r="I6" s="163"/>
      <c r="J6" s="163"/>
      <c r="K6" s="163"/>
      <c r="L6" s="163"/>
    </row>
    <row r="7" spans="1:53" ht="18" x14ac:dyDescent="0.25">
      <c r="A7" s="15"/>
      <c r="B7" s="15"/>
      <c r="C7" s="15"/>
      <c r="D7" s="15"/>
      <c r="E7" s="15"/>
      <c r="F7" s="15"/>
      <c r="G7" s="15"/>
      <c r="H7" s="15"/>
      <c r="I7" s="15"/>
      <c r="J7" s="15"/>
      <c r="K7" s="15"/>
      <c r="L7" s="15"/>
    </row>
    <row r="8" spans="1:53" ht="18" x14ac:dyDescent="0.25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</row>
    <row r="9" spans="1:53" x14ac:dyDescent="0.25">
      <c r="A9" s="158" t="s">
        <v>106</v>
      </c>
      <c r="B9" s="158"/>
      <c r="C9" s="158"/>
      <c r="D9" s="158"/>
      <c r="E9" s="158"/>
      <c r="F9" s="158"/>
      <c r="G9" s="158"/>
      <c r="H9" s="158"/>
      <c r="I9" s="158"/>
      <c r="J9" s="158"/>
      <c r="K9" s="158"/>
      <c r="L9" s="158"/>
      <c r="M9" s="158"/>
    </row>
    <row r="10" spans="1:53" ht="18" x14ac:dyDescent="0.25">
      <c r="A10" s="16"/>
      <c r="B10" s="16"/>
      <c r="C10" s="16"/>
      <c r="D10" s="16"/>
      <c r="E10" s="16"/>
      <c r="F10" s="15"/>
      <c r="G10" s="15"/>
      <c r="H10" s="15"/>
      <c r="I10" s="15"/>
      <c r="J10" s="15"/>
      <c r="K10" s="15"/>
      <c r="L10" s="15"/>
      <c r="M10" s="15"/>
    </row>
    <row r="11" spans="1:53" x14ac:dyDescent="0.25">
      <c r="A11" s="158" t="s">
        <v>107</v>
      </c>
      <c r="B11" s="158"/>
      <c r="C11" s="158"/>
      <c r="D11" s="158"/>
      <c r="E11" s="158"/>
      <c r="F11" s="158"/>
      <c r="G11" s="158"/>
      <c r="H11" s="158"/>
      <c r="I11" s="158"/>
      <c r="J11" s="158"/>
      <c r="K11" s="158"/>
      <c r="L11" s="158"/>
      <c r="M11" s="158"/>
    </row>
    <row r="12" spans="1:53" ht="18" x14ac:dyDescent="0.25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</row>
    <row r="14" spans="1:53" ht="145.5" customHeight="1" x14ac:dyDescent="0.25">
      <c r="A14" s="166" t="s">
        <v>4</v>
      </c>
      <c r="B14" s="166" t="s">
        <v>5</v>
      </c>
      <c r="C14" s="168" t="s">
        <v>0</v>
      </c>
      <c r="D14" s="168" t="s">
        <v>1</v>
      </c>
      <c r="E14" s="168" t="s">
        <v>2</v>
      </c>
      <c r="F14" s="168" t="s">
        <v>3</v>
      </c>
      <c r="G14" s="168" t="s">
        <v>6</v>
      </c>
      <c r="H14" s="168" t="s">
        <v>7</v>
      </c>
      <c r="I14" s="168" t="s">
        <v>8</v>
      </c>
      <c r="J14" s="168" t="s">
        <v>9</v>
      </c>
      <c r="K14" s="161" t="s">
        <v>67</v>
      </c>
      <c r="L14" s="168" t="s">
        <v>108</v>
      </c>
      <c r="M14" s="154" t="s">
        <v>115</v>
      </c>
      <c r="N14" s="156" t="s">
        <v>8</v>
      </c>
      <c r="O14" s="157"/>
      <c r="P14" s="154" t="s">
        <v>117</v>
      </c>
      <c r="Q14" s="151" t="s">
        <v>71</v>
      </c>
      <c r="R14" s="152"/>
      <c r="S14" s="152"/>
      <c r="T14" s="152"/>
      <c r="U14" s="152"/>
      <c r="V14" s="152"/>
      <c r="W14" s="152"/>
      <c r="X14" s="152"/>
      <c r="Y14" s="152"/>
      <c r="Z14" s="152"/>
      <c r="AA14" s="152"/>
      <c r="AB14" s="152"/>
      <c r="AC14" s="152"/>
      <c r="AD14" s="152"/>
      <c r="AE14" s="152"/>
      <c r="AF14" s="153"/>
      <c r="AG14" s="142" t="s">
        <v>72</v>
      </c>
      <c r="AH14" s="142" t="s">
        <v>116</v>
      </c>
      <c r="AI14" s="142" t="s">
        <v>73</v>
      </c>
      <c r="AJ14" s="142" t="s">
        <v>99</v>
      </c>
      <c r="AK14" s="142" t="s">
        <v>74</v>
      </c>
      <c r="AL14" s="142" t="s">
        <v>120</v>
      </c>
      <c r="AM14" s="142" t="s">
        <v>75</v>
      </c>
      <c r="AN14" s="148" t="s">
        <v>111</v>
      </c>
      <c r="AO14" s="149"/>
      <c r="AP14" s="149"/>
      <c r="AQ14" s="149"/>
      <c r="AR14" s="149"/>
      <c r="AS14" s="149"/>
      <c r="AT14" s="149"/>
      <c r="AU14" s="149"/>
      <c r="AV14" s="149"/>
      <c r="AW14" s="149"/>
      <c r="AX14" s="149"/>
      <c r="AY14" s="150"/>
      <c r="AZ14" s="146" t="s">
        <v>100</v>
      </c>
      <c r="BA14" s="144" t="s">
        <v>76</v>
      </c>
    </row>
    <row r="15" spans="1:53" ht="99" customHeight="1" x14ac:dyDescent="0.25">
      <c r="A15" s="167"/>
      <c r="B15" s="167"/>
      <c r="C15" s="169"/>
      <c r="D15" s="169"/>
      <c r="E15" s="169"/>
      <c r="F15" s="169"/>
      <c r="G15" s="169"/>
      <c r="H15" s="169"/>
      <c r="I15" s="169"/>
      <c r="J15" s="169"/>
      <c r="K15" s="162"/>
      <c r="L15" s="169"/>
      <c r="M15" s="155"/>
      <c r="N15" s="10" t="s">
        <v>77</v>
      </c>
      <c r="O15" s="10" t="s">
        <v>123</v>
      </c>
      <c r="P15" s="155"/>
      <c r="Q15" s="11" t="s">
        <v>78</v>
      </c>
      <c r="R15" s="11" t="s">
        <v>118</v>
      </c>
      <c r="S15" s="11" t="s">
        <v>79</v>
      </c>
      <c r="T15" s="11" t="s">
        <v>80</v>
      </c>
      <c r="U15" s="11" t="s">
        <v>109</v>
      </c>
      <c r="V15" s="11" t="s">
        <v>81</v>
      </c>
      <c r="W15" s="11" t="s">
        <v>82</v>
      </c>
      <c r="X15" s="11" t="s">
        <v>83</v>
      </c>
      <c r="Y15" s="11" t="s">
        <v>84</v>
      </c>
      <c r="Z15" s="11" t="s">
        <v>85</v>
      </c>
      <c r="AA15" s="11" t="s">
        <v>110</v>
      </c>
      <c r="AB15" s="11" t="s">
        <v>119</v>
      </c>
      <c r="AC15" s="11" t="s">
        <v>86</v>
      </c>
      <c r="AD15" s="11" t="s">
        <v>87</v>
      </c>
      <c r="AE15" s="11" t="s">
        <v>88</v>
      </c>
      <c r="AF15" s="11" t="s">
        <v>89</v>
      </c>
      <c r="AG15" s="143"/>
      <c r="AH15" s="143"/>
      <c r="AI15" s="143"/>
      <c r="AJ15" s="143"/>
      <c r="AK15" s="143"/>
      <c r="AL15" s="143"/>
      <c r="AM15" s="143"/>
      <c r="AN15" s="12" t="s">
        <v>90</v>
      </c>
      <c r="AO15" s="12" t="s">
        <v>91</v>
      </c>
      <c r="AP15" s="12" t="s">
        <v>92</v>
      </c>
      <c r="AQ15" s="12" t="s">
        <v>93</v>
      </c>
      <c r="AR15" s="12" t="s">
        <v>92</v>
      </c>
      <c r="AS15" s="12" t="s">
        <v>94</v>
      </c>
      <c r="AT15" s="12" t="s">
        <v>94</v>
      </c>
      <c r="AU15" s="12" t="s">
        <v>93</v>
      </c>
      <c r="AV15" s="12" t="s">
        <v>95</v>
      </c>
      <c r="AW15" s="12" t="s">
        <v>96</v>
      </c>
      <c r="AX15" s="12" t="s">
        <v>97</v>
      </c>
      <c r="AY15" s="12" t="s">
        <v>98</v>
      </c>
      <c r="AZ15" s="147"/>
      <c r="BA15" s="145"/>
    </row>
    <row r="16" spans="1:53" s="2" customFormat="1" ht="131.25" customHeight="1" x14ac:dyDescent="0.25">
      <c r="A16" s="6" t="s">
        <v>37</v>
      </c>
      <c r="B16" s="6" t="s">
        <v>16</v>
      </c>
      <c r="C16" s="159" t="s">
        <v>59</v>
      </c>
      <c r="D16" s="159" t="s">
        <v>17</v>
      </c>
      <c r="E16" s="159" t="s">
        <v>15</v>
      </c>
      <c r="F16" s="6" t="s">
        <v>38</v>
      </c>
      <c r="G16" s="160" t="s">
        <v>18</v>
      </c>
      <c r="H16" s="5" t="s">
        <v>64</v>
      </c>
      <c r="I16" s="5" t="s">
        <v>39</v>
      </c>
      <c r="J16" s="7" t="s">
        <v>10</v>
      </c>
      <c r="K16" s="19" t="s">
        <v>112</v>
      </c>
      <c r="L16" s="8">
        <v>42</v>
      </c>
      <c r="M16" s="17">
        <v>5</v>
      </c>
      <c r="N16" s="20" t="s">
        <v>39</v>
      </c>
      <c r="O16" s="21">
        <v>42</v>
      </c>
      <c r="P16" s="18">
        <v>353757</v>
      </c>
      <c r="Q16" s="26" t="s">
        <v>163</v>
      </c>
      <c r="R16" s="27"/>
      <c r="S16" s="27"/>
      <c r="T16" s="26">
        <f>+P16</f>
        <v>353757</v>
      </c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13" t="s">
        <v>121</v>
      </c>
      <c r="AH16" s="13" t="s">
        <v>122</v>
      </c>
      <c r="AI16" s="22" t="s">
        <v>140</v>
      </c>
      <c r="AJ16" s="22" t="s">
        <v>146</v>
      </c>
      <c r="AK16" s="22" t="s">
        <v>174</v>
      </c>
      <c r="AL16" s="32">
        <v>353757</v>
      </c>
      <c r="AM16" s="22" t="s">
        <v>148</v>
      </c>
      <c r="AN16" s="23"/>
      <c r="AO16" s="23"/>
      <c r="AP16" s="23"/>
      <c r="AQ16" s="23"/>
      <c r="AR16" s="23"/>
      <c r="AS16" s="23"/>
      <c r="AT16" s="23"/>
      <c r="AU16" s="23" t="s">
        <v>125</v>
      </c>
      <c r="AV16" s="23" t="s">
        <v>125</v>
      </c>
      <c r="AW16" s="23" t="s">
        <v>125</v>
      </c>
      <c r="AX16" s="23" t="s">
        <v>125</v>
      </c>
      <c r="AY16" s="23" t="s">
        <v>125</v>
      </c>
      <c r="AZ16" s="25" t="s">
        <v>176</v>
      </c>
      <c r="BA16" s="23"/>
    </row>
    <row r="17" spans="1:53" s="2" customFormat="1" ht="101.25" customHeight="1" x14ac:dyDescent="0.25">
      <c r="A17" s="6" t="s">
        <v>37</v>
      </c>
      <c r="B17" s="6" t="s">
        <v>16</v>
      </c>
      <c r="C17" s="159"/>
      <c r="D17" s="159"/>
      <c r="E17" s="159"/>
      <c r="F17" s="6" t="s">
        <v>38</v>
      </c>
      <c r="G17" s="160"/>
      <c r="H17" s="5" t="s">
        <v>60</v>
      </c>
      <c r="I17" s="5" t="s">
        <v>61</v>
      </c>
      <c r="J17" s="7" t="s">
        <v>19</v>
      </c>
      <c r="K17" s="19" t="s">
        <v>113</v>
      </c>
      <c r="L17" s="8">
        <v>42</v>
      </c>
      <c r="M17" s="17">
        <v>42</v>
      </c>
      <c r="N17" s="20" t="s">
        <v>61</v>
      </c>
      <c r="O17" s="21">
        <v>42</v>
      </c>
      <c r="P17" s="18">
        <v>353757</v>
      </c>
      <c r="Q17" s="26" t="s">
        <v>163</v>
      </c>
      <c r="R17" s="27"/>
      <c r="S17" s="27"/>
      <c r="T17" s="26">
        <f>+P17</f>
        <v>353757</v>
      </c>
      <c r="U17" s="27"/>
      <c r="V17" s="27"/>
      <c r="W17" s="27"/>
      <c r="X17" s="27"/>
      <c r="Y17" s="27"/>
      <c r="Z17" s="27"/>
      <c r="AA17" s="27"/>
      <c r="AB17" s="28"/>
      <c r="AC17" s="28"/>
      <c r="AD17" s="28"/>
      <c r="AE17" s="28"/>
      <c r="AF17" s="28"/>
      <c r="AG17" s="13" t="s">
        <v>121</v>
      </c>
      <c r="AH17" s="13" t="s">
        <v>122</v>
      </c>
      <c r="AI17" s="22" t="s">
        <v>140</v>
      </c>
      <c r="AJ17" s="22" t="s">
        <v>146</v>
      </c>
      <c r="AK17" s="22" t="s">
        <v>175</v>
      </c>
      <c r="AL17" s="32">
        <v>353757</v>
      </c>
      <c r="AM17" s="22" t="s">
        <v>147</v>
      </c>
      <c r="AN17" s="23"/>
      <c r="AO17" s="23"/>
      <c r="AP17" s="23"/>
      <c r="AQ17" s="23"/>
      <c r="AR17" s="23"/>
      <c r="AS17" s="23"/>
      <c r="AT17" s="23" t="s">
        <v>125</v>
      </c>
      <c r="AU17" s="23" t="s">
        <v>125</v>
      </c>
      <c r="AV17" s="23" t="s">
        <v>125</v>
      </c>
      <c r="AW17" s="23" t="s">
        <v>125</v>
      </c>
      <c r="AX17" s="23" t="s">
        <v>125</v>
      </c>
      <c r="AY17" s="23" t="s">
        <v>125</v>
      </c>
      <c r="AZ17" s="23" t="s">
        <v>177</v>
      </c>
      <c r="BA17" s="23"/>
    </row>
    <row r="18" spans="1:53" s="2" customFormat="1" ht="105" customHeight="1" x14ac:dyDescent="0.25">
      <c r="A18" s="6" t="s">
        <v>37</v>
      </c>
      <c r="B18" s="6" t="s">
        <v>16</v>
      </c>
      <c r="C18" s="159" t="s">
        <v>20</v>
      </c>
      <c r="D18" s="159" t="s">
        <v>21</v>
      </c>
      <c r="E18" s="159" t="s">
        <v>22</v>
      </c>
      <c r="F18" s="6" t="s">
        <v>40</v>
      </c>
      <c r="G18" s="160" t="s">
        <v>41</v>
      </c>
      <c r="H18" s="5" t="s">
        <v>65</v>
      </c>
      <c r="I18" s="5" t="s">
        <v>66</v>
      </c>
      <c r="J18" s="7" t="s">
        <v>11</v>
      </c>
      <c r="K18" s="19" t="s">
        <v>112</v>
      </c>
      <c r="L18" s="8">
        <v>1587</v>
      </c>
      <c r="M18" s="17">
        <v>500</v>
      </c>
      <c r="N18" s="20" t="s">
        <v>66</v>
      </c>
      <c r="O18" s="21">
        <v>3955</v>
      </c>
      <c r="P18" s="18">
        <v>144778</v>
      </c>
      <c r="Q18" s="29">
        <f>+P18*0.7</f>
        <v>101344.59999999999</v>
      </c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30"/>
      <c r="AC18" s="29">
        <f>+P18*0.3</f>
        <v>43433.4</v>
      </c>
      <c r="AD18" s="30"/>
      <c r="AE18" s="30"/>
      <c r="AF18" s="30"/>
      <c r="AG18" s="13" t="s">
        <v>121</v>
      </c>
      <c r="AH18" s="13" t="s">
        <v>122</v>
      </c>
      <c r="AI18" s="24" t="s">
        <v>128</v>
      </c>
      <c r="AJ18" s="22" t="s">
        <v>129</v>
      </c>
      <c r="AK18" s="22" t="s">
        <v>130</v>
      </c>
      <c r="AL18" s="32">
        <v>144778</v>
      </c>
      <c r="AM18" s="22" t="s">
        <v>131</v>
      </c>
      <c r="AN18" s="23" t="s">
        <v>125</v>
      </c>
      <c r="AO18" s="23" t="s">
        <v>125</v>
      </c>
      <c r="AP18" s="23" t="s">
        <v>125</v>
      </c>
      <c r="AQ18" s="23" t="s">
        <v>125</v>
      </c>
      <c r="AR18" s="23" t="s">
        <v>125</v>
      </c>
      <c r="AS18" s="23" t="s">
        <v>125</v>
      </c>
      <c r="AT18" s="23" t="s">
        <v>125</v>
      </c>
      <c r="AU18" s="23" t="s">
        <v>125</v>
      </c>
      <c r="AV18" s="23" t="s">
        <v>125</v>
      </c>
      <c r="AW18" s="23" t="s">
        <v>125</v>
      </c>
      <c r="AX18" s="23" t="s">
        <v>125</v>
      </c>
      <c r="AY18" s="23" t="s">
        <v>125</v>
      </c>
      <c r="AZ18" s="34"/>
      <c r="BA18" s="23" t="s">
        <v>172</v>
      </c>
    </row>
    <row r="19" spans="1:53" s="2" customFormat="1" ht="132.75" customHeight="1" x14ac:dyDescent="0.25">
      <c r="A19" s="6" t="s">
        <v>37</v>
      </c>
      <c r="B19" s="6" t="s">
        <v>16</v>
      </c>
      <c r="C19" s="159"/>
      <c r="D19" s="159"/>
      <c r="E19" s="159"/>
      <c r="F19" s="6" t="s">
        <v>40</v>
      </c>
      <c r="G19" s="160"/>
      <c r="H19" s="5" t="s">
        <v>42</v>
      </c>
      <c r="I19" s="5" t="s">
        <v>43</v>
      </c>
      <c r="J19" s="7" t="s">
        <v>12</v>
      </c>
      <c r="K19" s="19" t="s">
        <v>112</v>
      </c>
      <c r="L19" s="8">
        <v>25596</v>
      </c>
      <c r="M19" s="17">
        <v>6399</v>
      </c>
      <c r="N19" s="20" t="s">
        <v>43</v>
      </c>
      <c r="O19" s="21">
        <v>43335</v>
      </c>
      <c r="P19" s="18">
        <v>275810</v>
      </c>
      <c r="Q19" s="29">
        <f>+P19*0.7</f>
        <v>193067</v>
      </c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30"/>
      <c r="AC19" s="29">
        <f>+P19*0.3</f>
        <v>82743</v>
      </c>
      <c r="AD19" s="30"/>
      <c r="AE19" s="30"/>
      <c r="AF19" s="30"/>
      <c r="AG19" s="13" t="s">
        <v>121</v>
      </c>
      <c r="AH19" s="13" t="s">
        <v>122</v>
      </c>
      <c r="AI19" s="24" t="s">
        <v>166</v>
      </c>
      <c r="AJ19" s="22" t="s">
        <v>124</v>
      </c>
      <c r="AK19" s="22" t="s">
        <v>127</v>
      </c>
      <c r="AL19" s="32">
        <v>275810</v>
      </c>
      <c r="AM19" s="22" t="s">
        <v>167</v>
      </c>
      <c r="AN19" s="23"/>
      <c r="AO19" s="23" t="s">
        <v>125</v>
      </c>
      <c r="AP19" s="23" t="s">
        <v>125</v>
      </c>
      <c r="AQ19" s="23" t="s">
        <v>125</v>
      </c>
      <c r="AR19" s="23" t="s">
        <v>125</v>
      </c>
      <c r="AS19" s="23" t="s">
        <v>125</v>
      </c>
      <c r="AT19" s="23" t="s">
        <v>125</v>
      </c>
      <c r="AU19" s="23" t="s">
        <v>125</v>
      </c>
      <c r="AV19" s="23" t="s">
        <v>125</v>
      </c>
      <c r="AW19" s="23" t="s">
        <v>125</v>
      </c>
      <c r="AX19" s="23" t="s">
        <v>125</v>
      </c>
      <c r="AY19" s="23" t="s">
        <v>125</v>
      </c>
      <c r="AZ19" s="23" t="s">
        <v>126</v>
      </c>
      <c r="BA19" s="23" t="s">
        <v>172</v>
      </c>
    </row>
    <row r="20" spans="1:53" s="2" customFormat="1" ht="90" x14ac:dyDescent="0.25">
      <c r="A20" s="6" t="s">
        <v>37</v>
      </c>
      <c r="B20" s="6" t="s">
        <v>16</v>
      </c>
      <c r="C20" s="159"/>
      <c r="D20" s="159"/>
      <c r="E20" s="159"/>
      <c r="F20" s="6" t="s">
        <v>40</v>
      </c>
      <c r="G20" s="160"/>
      <c r="H20" s="5" t="s">
        <v>44</v>
      </c>
      <c r="I20" s="5" t="s">
        <v>45</v>
      </c>
      <c r="J20" s="7" t="s">
        <v>13</v>
      </c>
      <c r="K20" s="19" t="s">
        <v>112</v>
      </c>
      <c r="L20" s="8">
        <v>976</v>
      </c>
      <c r="M20" s="17">
        <v>300</v>
      </c>
      <c r="N20" s="20" t="s">
        <v>45</v>
      </c>
      <c r="O20" s="21">
        <v>888</v>
      </c>
      <c r="P20" s="18">
        <v>145936</v>
      </c>
      <c r="Q20" s="29">
        <f>+P20*0.7</f>
        <v>102155.2</v>
      </c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30"/>
      <c r="AC20" s="29">
        <f>+P20*0.3</f>
        <v>43780.799999999996</v>
      </c>
      <c r="AD20" s="30"/>
      <c r="AE20" s="30"/>
      <c r="AF20" s="30"/>
      <c r="AG20" s="13" t="s">
        <v>121</v>
      </c>
      <c r="AH20" s="13" t="s">
        <v>122</v>
      </c>
      <c r="AI20" s="24" t="s">
        <v>133</v>
      </c>
      <c r="AJ20" s="22" t="s">
        <v>132</v>
      </c>
      <c r="AK20" s="22" t="s">
        <v>134</v>
      </c>
      <c r="AL20" s="32">
        <v>145936</v>
      </c>
      <c r="AM20" s="22" t="s">
        <v>135</v>
      </c>
      <c r="AN20" s="23" t="s">
        <v>125</v>
      </c>
      <c r="AO20" s="23" t="s">
        <v>125</v>
      </c>
      <c r="AP20" s="23" t="s">
        <v>125</v>
      </c>
      <c r="AQ20" s="23" t="s">
        <v>125</v>
      </c>
      <c r="AR20" s="23" t="s">
        <v>125</v>
      </c>
      <c r="AS20" s="23" t="s">
        <v>125</v>
      </c>
      <c r="AT20" s="23" t="s">
        <v>125</v>
      </c>
      <c r="AU20" s="23" t="s">
        <v>125</v>
      </c>
      <c r="AV20" s="23" t="s">
        <v>125</v>
      </c>
      <c r="AW20" s="23" t="s">
        <v>125</v>
      </c>
      <c r="AX20" s="23" t="s">
        <v>125</v>
      </c>
      <c r="AY20" s="23" t="s">
        <v>125</v>
      </c>
      <c r="AZ20" s="33"/>
      <c r="BA20" s="23" t="s">
        <v>172</v>
      </c>
    </row>
    <row r="21" spans="1:53" s="2" customFormat="1" ht="75" x14ac:dyDescent="0.25">
      <c r="A21" s="6" t="s">
        <v>37</v>
      </c>
      <c r="B21" s="6" t="s">
        <v>16</v>
      </c>
      <c r="C21" s="159"/>
      <c r="D21" s="159"/>
      <c r="E21" s="159"/>
      <c r="F21" s="6" t="s">
        <v>40</v>
      </c>
      <c r="G21" s="160"/>
      <c r="H21" s="5" t="s">
        <v>23</v>
      </c>
      <c r="I21" s="5" t="s">
        <v>46</v>
      </c>
      <c r="J21" s="7" t="s">
        <v>14</v>
      </c>
      <c r="K21" s="19" t="s">
        <v>112</v>
      </c>
      <c r="L21" s="8">
        <v>3608</v>
      </c>
      <c r="M21" s="17">
        <v>1136</v>
      </c>
      <c r="N21" s="20" t="s">
        <v>46</v>
      </c>
      <c r="O21" s="21">
        <v>8668</v>
      </c>
      <c r="P21" s="18">
        <v>268460</v>
      </c>
      <c r="Q21" s="29">
        <f>+P21*0.7</f>
        <v>187922</v>
      </c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30"/>
      <c r="AC21" s="29">
        <f>+P21*0.3</f>
        <v>80538</v>
      </c>
      <c r="AD21" s="30"/>
      <c r="AE21" s="30"/>
      <c r="AF21" s="30"/>
      <c r="AG21" s="13" t="s">
        <v>121</v>
      </c>
      <c r="AH21" s="13" t="s">
        <v>122</v>
      </c>
      <c r="AI21" s="24" t="s">
        <v>140</v>
      </c>
      <c r="AJ21" s="22" t="s">
        <v>141</v>
      </c>
      <c r="AK21" s="22" t="s">
        <v>142</v>
      </c>
      <c r="AL21" s="32">
        <v>268460</v>
      </c>
      <c r="AM21" s="22" t="s">
        <v>143</v>
      </c>
      <c r="AN21" s="23"/>
      <c r="AO21" s="23" t="s">
        <v>125</v>
      </c>
      <c r="AP21" s="23" t="s">
        <v>125</v>
      </c>
      <c r="AQ21" s="23" t="s">
        <v>125</v>
      </c>
      <c r="AR21" s="23" t="s">
        <v>125</v>
      </c>
      <c r="AS21" s="23" t="s">
        <v>125</v>
      </c>
      <c r="AT21" s="23" t="s">
        <v>125</v>
      </c>
      <c r="AU21" s="23" t="s">
        <v>125</v>
      </c>
      <c r="AV21" s="23" t="s">
        <v>125</v>
      </c>
      <c r="AW21" s="23" t="s">
        <v>125</v>
      </c>
      <c r="AX21" s="23" t="s">
        <v>125</v>
      </c>
      <c r="AY21" s="23" t="s">
        <v>125</v>
      </c>
      <c r="AZ21" s="23" t="s">
        <v>178</v>
      </c>
      <c r="BA21" s="23" t="s">
        <v>172</v>
      </c>
    </row>
    <row r="22" spans="1:53" s="2" customFormat="1" ht="120" x14ac:dyDescent="0.25">
      <c r="A22" s="6" t="s">
        <v>37</v>
      </c>
      <c r="B22" s="6" t="s">
        <v>16</v>
      </c>
      <c r="C22" s="159"/>
      <c r="D22" s="159"/>
      <c r="E22" s="159"/>
      <c r="F22" s="6" t="s">
        <v>40</v>
      </c>
      <c r="G22" s="160"/>
      <c r="H22" s="5" t="s">
        <v>24</v>
      </c>
      <c r="I22" s="5" t="s">
        <v>47</v>
      </c>
      <c r="J22" s="7" t="s">
        <v>48</v>
      </c>
      <c r="K22" s="19" t="s">
        <v>112</v>
      </c>
      <c r="L22" s="8">
        <v>1216</v>
      </c>
      <c r="M22" s="17">
        <v>174</v>
      </c>
      <c r="N22" s="20" t="s">
        <v>47</v>
      </c>
      <c r="O22" s="21">
        <v>8716</v>
      </c>
      <c r="P22" s="18">
        <v>150000</v>
      </c>
      <c r="Q22" s="29">
        <f>+P22</f>
        <v>150000</v>
      </c>
      <c r="R22" s="29"/>
      <c r="S22" s="29"/>
      <c r="T22" s="29"/>
      <c r="U22" s="29"/>
      <c r="V22" s="29"/>
      <c r="W22" s="29"/>
      <c r="X22" s="29"/>
      <c r="Y22" s="29"/>
      <c r="Z22" s="29"/>
      <c r="AA22" s="30"/>
      <c r="AB22" s="30"/>
      <c r="AC22" s="30"/>
      <c r="AD22" s="30"/>
      <c r="AE22" s="30"/>
      <c r="AF22" s="30"/>
      <c r="AG22" s="13" t="s">
        <v>121</v>
      </c>
      <c r="AH22" s="13" t="s">
        <v>122</v>
      </c>
      <c r="AI22" s="24" t="s">
        <v>140</v>
      </c>
      <c r="AJ22" s="22" t="s">
        <v>141</v>
      </c>
      <c r="AK22" s="22" t="s">
        <v>159</v>
      </c>
      <c r="AL22" s="32">
        <v>150000</v>
      </c>
      <c r="AM22" s="22" t="s">
        <v>162</v>
      </c>
      <c r="AN22" s="23"/>
      <c r="AO22" s="23" t="s">
        <v>125</v>
      </c>
      <c r="AP22" s="23" t="s">
        <v>125</v>
      </c>
      <c r="AQ22" s="23" t="s">
        <v>125</v>
      </c>
      <c r="AR22" s="23" t="s">
        <v>125</v>
      </c>
      <c r="AS22" s="23" t="s">
        <v>125</v>
      </c>
      <c r="AT22" s="23" t="s">
        <v>125</v>
      </c>
      <c r="AU22" s="23" t="s">
        <v>125</v>
      </c>
      <c r="AV22" s="23" t="s">
        <v>125</v>
      </c>
      <c r="AW22" s="23" t="s">
        <v>125</v>
      </c>
      <c r="AX22" s="23" t="s">
        <v>125</v>
      </c>
      <c r="AY22" s="23"/>
      <c r="AZ22" s="33"/>
      <c r="BA22" s="23"/>
    </row>
    <row r="23" spans="1:53" s="2" customFormat="1" ht="180" x14ac:dyDescent="0.25">
      <c r="A23" s="6" t="s">
        <v>37</v>
      </c>
      <c r="B23" s="6" t="s">
        <v>16</v>
      </c>
      <c r="C23" s="159"/>
      <c r="D23" s="159"/>
      <c r="E23" s="159"/>
      <c r="F23" s="6" t="s">
        <v>40</v>
      </c>
      <c r="G23" s="160"/>
      <c r="H23" s="5" t="s">
        <v>49</v>
      </c>
      <c r="I23" s="5" t="s">
        <v>50</v>
      </c>
      <c r="J23" s="7" t="s">
        <v>25</v>
      </c>
      <c r="K23" s="19" t="s">
        <v>112</v>
      </c>
      <c r="L23" s="7">
        <v>72</v>
      </c>
      <c r="M23" s="17">
        <v>17</v>
      </c>
      <c r="N23" s="20" t="s">
        <v>50</v>
      </c>
      <c r="O23" s="21">
        <v>450</v>
      </c>
      <c r="P23" s="18">
        <v>150000</v>
      </c>
      <c r="Q23" s="29">
        <f>+P23</f>
        <v>150000</v>
      </c>
      <c r="R23" s="29"/>
      <c r="S23" s="29"/>
      <c r="T23" s="29"/>
      <c r="U23" s="29"/>
      <c r="V23" s="29"/>
      <c r="W23" s="29"/>
      <c r="X23" s="29"/>
      <c r="Y23" s="29"/>
      <c r="Z23" s="29"/>
      <c r="AA23" s="30"/>
      <c r="AB23" s="30"/>
      <c r="AC23" s="30"/>
      <c r="AD23" s="30"/>
      <c r="AE23" s="30"/>
      <c r="AF23" s="30"/>
      <c r="AG23" s="13" t="s">
        <v>121</v>
      </c>
      <c r="AH23" s="13" t="s">
        <v>122</v>
      </c>
      <c r="AI23" s="24" t="s">
        <v>140</v>
      </c>
      <c r="AJ23" s="22" t="s">
        <v>141</v>
      </c>
      <c r="AK23" s="22" t="s">
        <v>160</v>
      </c>
      <c r="AL23" s="32">
        <v>150000</v>
      </c>
      <c r="AM23" s="22" t="s">
        <v>161</v>
      </c>
      <c r="AN23" s="23"/>
      <c r="AO23" s="23" t="s">
        <v>125</v>
      </c>
      <c r="AP23" s="23" t="s">
        <v>125</v>
      </c>
      <c r="AQ23" s="23" t="s">
        <v>125</v>
      </c>
      <c r="AR23" s="23" t="s">
        <v>125</v>
      </c>
      <c r="AS23" s="23" t="s">
        <v>125</v>
      </c>
      <c r="AT23" s="23" t="s">
        <v>125</v>
      </c>
      <c r="AU23" s="23" t="s">
        <v>125</v>
      </c>
      <c r="AV23" s="23" t="s">
        <v>125</v>
      </c>
      <c r="AW23" s="23" t="s">
        <v>125</v>
      </c>
      <c r="AX23" s="23" t="s">
        <v>125</v>
      </c>
      <c r="AY23" s="23"/>
      <c r="AZ23" s="33"/>
      <c r="BA23" s="23"/>
    </row>
    <row r="24" spans="1:53" s="2" customFormat="1" ht="105" x14ac:dyDescent="0.25">
      <c r="A24" s="6" t="s">
        <v>37</v>
      </c>
      <c r="B24" s="6" t="s">
        <v>16</v>
      </c>
      <c r="C24" s="159"/>
      <c r="D24" s="159"/>
      <c r="E24" s="159"/>
      <c r="F24" s="45" t="s">
        <v>40</v>
      </c>
      <c r="G24" s="160"/>
      <c r="H24" s="35" t="s">
        <v>26</v>
      </c>
      <c r="I24" s="35" t="s">
        <v>51</v>
      </c>
      <c r="J24" s="36" t="s">
        <v>27</v>
      </c>
      <c r="K24" s="36" t="s">
        <v>112</v>
      </c>
      <c r="L24" s="36">
        <v>70</v>
      </c>
      <c r="M24" s="37">
        <v>5</v>
      </c>
      <c r="N24" s="35" t="s">
        <v>51</v>
      </c>
      <c r="O24" s="21">
        <v>199</v>
      </c>
      <c r="P24" s="18">
        <v>33976</v>
      </c>
      <c r="Q24" s="29">
        <f>+P24*0.7</f>
        <v>23783.199999999997</v>
      </c>
      <c r="R24" s="29"/>
      <c r="S24" s="29"/>
      <c r="T24" s="29"/>
      <c r="U24" s="29"/>
      <c r="V24" s="29"/>
      <c r="W24" s="29"/>
      <c r="X24" s="29"/>
      <c r="Y24" s="29"/>
      <c r="Z24" s="29"/>
      <c r="AA24" s="30"/>
      <c r="AB24" s="30"/>
      <c r="AC24" s="29">
        <f>+P24*0.3</f>
        <v>10192.799999999999</v>
      </c>
      <c r="AD24" s="30"/>
      <c r="AE24" s="30"/>
      <c r="AF24" s="30"/>
      <c r="AG24" s="13" t="s">
        <v>121</v>
      </c>
      <c r="AH24" s="13" t="s">
        <v>122</v>
      </c>
      <c r="AI24" s="24" t="s">
        <v>136</v>
      </c>
      <c r="AJ24" s="22" t="s">
        <v>137</v>
      </c>
      <c r="AK24" s="22" t="s">
        <v>138</v>
      </c>
      <c r="AL24" s="32">
        <v>33976</v>
      </c>
      <c r="AM24" s="22" t="s">
        <v>139</v>
      </c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 t="s">
        <v>125</v>
      </c>
      <c r="AZ24" s="33"/>
      <c r="BA24" s="23" t="s">
        <v>172</v>
      </c>
    </row>
    <row r="25" spans="1:53" s="2" customFormat="1" ht="75" customHeight="1" x14ac:dyDescent="0.25">
      <c r="A25" s="6" t="s">
        <v>37</v>
      </c>
      <c r="B25" s="6" t="s">
        <v>16</v>
      </c>
      <c r="C25" s="159" t="s">
        <v>28</v>
      </c>
      <c r="D25" s="159" t="s">
        <v>29</v>
      </c>
      <c r="E25" s="159">
        <v>96800</v>
      </c>
      <c r="F25" s="6" t="s">
        <v>52</v>
      </c>
      <c r="G25" s="160" t="s">
        <v>53</v>
      </c>
      <c r="H25" s="5" t="s">
        <v>30</v>
      </c>
      <c r="I25" s="5" t="s">
        <v>54</v>
      </c>
      <c r="J25" s="7" t="s">
        <v>31</v>
      </c>
      <c r="K25" s="19" t="s">
        <v>112</v>
      </c>
      <c r="L25" s="7">
        <v>400</v>
      </c>
      <c r="M25" s="17">
        <v>120</v>
      </c>
      <c r="N25" s="20" t="s">
        <v>54</v>
      </c>
      <c r="O25" s="21">
        <v>220</v>
      </c>
      <c r="P25" s="18">
        <v>1625000</v>
      </c>
      <c r="Q25" s="29">
        <f>+P25</f>
        <v>1625000</v>
      </c>
      <c r="R25" s="29"/>
      <c r="S25" s="29"/>
      <c r="T25" s="29"/>
      <c r="U25" s="29"/>
      <c r="V25" s="29"/>
      <c r="W25" s="29"/>
      <c r="X25" s="29"/>
      <c r="Y25" s="29"/>
      <c r="Z25" s="29"/>
      <c r="AA25" s="30"/>
      <c r="AB25" s="30"/>
      <c r="AC25" s="30"/>
      <c r="AD25" s="30"/>
      <c r="AE25" s="30"/>
      <c r="AF25" s="30"/>
      <c r="AG25" s="13" t="s">
        <v>121</v>
      </c>
      <c r="AH25" s="13" t="s">
        <v>122</v>
      </c>
      <c r="AI25" s="22" t="s">
        <v>168</v>
      </c>
      <c r="AJ25" s="22" t="s">
        <v>149</v>
      </c>
      <c r="AK25" s="22" t="s">
        <v>150</v>
      </c>
      <c r="AL25" s="32">
        <v>1625000</v>
      </c>
      <c r="AM25" s="22" t="s">
        <v>169</v>
      </c>
      <c r="AN25" s="23"/>
      <c r="AO25" s="23" t="s">
        <v>125</v>
      </c>
      <c r="AP25" s="23" t="s">
        <v>125</v>
      </c>
      <c r="AQ25" s="23" t="s">
        <v>125</v>
      </c>
      <c r="AR25" s="23" t="s">
        <v>125</v>
      </c>
      <c r="AS25" s="23" t="s">
        <v>125</v>
      </c>
      <c r="AT25" s="23" t="s">
        <v>125</v>
      </c>
      <c r="AU25" s="23" t="s">
        <v>125</v>
      </c>
      <c r="AV25" s="23" t="s">
        <v>125</v>
      </c>
      <c r="AW25" s="23" t="s">
        <v>125</v>
      </c>
      <c r="AX25" s="23" t="s">
        <v>125</v>
      </c>
      <c r="AY25" s="23" t="s">
        <v>125</v>
      </c>
      <c r="AZ25" s="23" t="s">
        <v>151</v>
      </c>
      <c r="BA25" s="23"/>
    </row>
    <row r="26" spans="1:53" s="2" customFormat="1" ht="135" x14ac:dyDescent="0.25">
      <c r="A26" s="6" t="s">
        <v>37</v>
      </c>
      <c r="B26" s="6" t="s">
        <v>16</v>
      </c>
      <c r="C26" s="159"/>
      <c r="D26" s="159"/>
      <c r="E26" s="159"/>
      <c r="F26" s="45" t="s">
        <v>52</v>
      </c>
      <c r="G26" s="160"/>
      <c r="H26" s="35" t="s">
        <v>32</v>
      </c>
      <c r="I26" s="35" t="s">
        <v>55</v>
      </c>
      <c r="J26" s="36" t="s">
        <v>33</v>
      </c>
      <c r="K26" s="36" t="s">
        <v>112</v>
      </c>
      <c r="L26" s="36">
        <v>100</v>
      </c>
      <c r="M26" s="37">
        <v>25</v>
      </c>
      <c r="N26" s="35" t="s">
        <v>55</v>
      </c>
      <c r="O26" s="38">
        <v>45</v>
      </c>
      <c r="P26" s="39">
        <v>185000</v>
      </c>
      <c r="Q26" s="40">
        <f>+P26</f>
        <v>185000</v>
      </c>
      <c r="R26" s="40"/>
      <c r="S26" s="40"/>
      <c r="T26" s="40"/>
      <c r="U26" s="40"/>
      <c r="V26" s="40"/>
      <c r="W26" s="40"/>
      <c r="X26" s="40"/>
      <c r="Y26" s="40"/>
      <c r="Z26" s="41"/>
      <c r="AA26" s="41"/>
      <c r="AB26" s="41"/>
      <c r="AC26" s="41"/>
      <c r="AD26" s="41"/>
      <c r="AE26" s="41"/>
      <c r="AF26" s="41"/>
      <c r="AG26" s="42" t="s">
        <v>121</v>
      </c>
      <c r="AH26" s="42" t="s">
        <v>122</v>
      </c>
      <c r="AI26" s="43" t="s">
        <v>170</v>
      </c>
      <c r="AJ26" s="43" t="s">
        <v>171</v>
      </c>
      <c r="AK26" s="43" t="s">
        <v>144</v>
      </c>
      <c r="AL26" s="44">
        <v>185000</v>
      </c>
      <c r="AM26" s="43" t="s">
        <v>145</v>
      </c>
      <c r="AN26" s="43"/>
      <c r="AO26" s="43"/>
      <c r="AP26" s="43"/>
      <c r="AQ26" s="43"/>
      <c r="AR26" s="43" t="s">
        <v>125</v>
      </c>
      <c r="AS26" s="43" t="s">
        <v>125</v>
      </c>
      <c r="AT26" s="43" t="s">
        <v>125</v>
      </c>
      <c r="AU26" s="43" t="s">
        <v>125</v>
      </c>
      <c r="AV26" s="43" t="s">
        <v>125</v>
      </c>
      <c r="AW26" s="43" t="s">
        <v>125</v>
      </c>
      <c r="AX26" s="43" t="s">
        <v>125</v>
      </c>
      <c r="AY26" s="43" t="s">
        <v>125</v>
      </c>
      <c r="AZ26" s="43" t="s">
        <v>179</v>
      </c>
      <c r="BA26" s="43"/>
    </row>
    <row r="27" spans="1:53" s="2" customFormat="1" ht="152.25" customHeight="1" x14ac:dyDescent="0.25">
      <c r="A27" s="6" t="s">
        <v>37</v>
      </c>
      <c r="B27" s="6" t="s">
        <v>16</v>
      </c>
      <c r="C27" s="159"/>
      <c r="D27" s="159"/>
      <c r="E27" s="159"/>
      <c r="F27" s="6" t="s">
        <v>52</v>
      </c>
      <c r="G27" s="160"/>
      <c r="H27" s="5" t="s">
        <v>62</v>
      </c>
      <c r="I27" s="5" t="s">
        <v>63</v>
      </c>
      <c r="J27" s="7">
        <v>0</v>
      </c>
      <c r="K27" s="19" t="s">
        <v>112</v>
      </c>
      <c r="L27" s="7">
        <v>1</v>
      </c>
      <c r="M27" s="17">
        <v>0.25</v>
      </c>
      <c r="N27" s="20" t="s">
        <v>63</v>
      </c>
      <c r="O27" s="21">
        <v>1</v>
      </c>
      <c r="P27" s="18">
        <v>20000</v>
      </c>
      <c r="Q27" s="29">
        <f>+P27</f>
        <v>20000</v>
      </c>
      <c r="R27" s="29"/>
      <c r="S27" s="29"/>
      <c r="T27" s="29"/>
      <c r="U27" s="29"/>
      <c r="V27" s="29"/>
      <c r="W27" s="29"/>
      <c r="X27" s="29"/>
      <c r="Y27" s="29"/>
      <c r="Z27" s="30"/>
      <c r="AA27" s="30"/>
      <c r="AB27" s="30"/>
      <c r="AC27" s="30"/>
      <c r="AD27" s="30"/>
      <c r="AE27" s="30"/>
      <c r="AF27" s="30"/>
      <c r="AG27" s="13" t="s">
        <v>121</v>
      </c>
      <c r="AH27" s="13" t="s">
        <v>122</v>
      </c>
      <c r="AI27" s="22" t="s">
        <v>152</v>
      </c>
      <c r="AJ27" s="22" t="s">
        <v>137</v>
      </c>
      <c r="AK27" s="22" t="s">
        <v>153</v>
      </c>
      <c r="AL27" s="32">
        <v>20000</v>
      </c>
      <c r="AM27" s="22" t="s">
        <v>145</v>
      </c>
      <c r="AN27" s="23"/>
      <c r="AO27" s="23" t="s">
        <v>125</v>
      </c>
      <c r="AP27" s="23" t="s">
        <v>125</v>
      </c>
      <c r="AQ27" s="23" t="s">
        <v>125</v>
      </c>
      <c r="AR27" s="23" t="s">
        <v>125</v>
      </c>
      <c r="AS27" s="23" t="s">
        <v>125</v>
      </c>
      <c r="AT27" s="23" t="s">
        <v>125</v>
      </c>
      <c r="AU27" s="23" t="s">
        <v>125</v>
      </c>
      <c r="AV27" s="23" t="s">
        <v>125</v>
      </c>
      <c r="AW27" s="23" t="s">
        <v>125</v>
      </c>
      <c r="AX27" s="23" t="s">
        <v>125</v>
      </c>
      <c r="AY27" s="23"/>
      <c r="AZ27" s="23" t="s">
        <v>151</v>
      </c>
      <c r="BA27" s="23" t="s">
        <v>154</v>
      </c>
    </row>
    <row r="28" spans="1:53" s="2" customFormat="1" ht="165" customHeight="1" x14ac:dyDescent="0.25">
      <c r="A28" s="6" t="s">
        <v>37</v>
      </c>
      <c r="B28" s="6" t="s">
        <v>16</v>
      </c>
      <c r="C28" s="159"/>
      <c r="D28" s="159"/>
      <c r="E28" s="159"/>
      <c r="F28" s="6" t="s">
        <v>52</v>
      </c>
      <c r="G28" s="160"/>
      <c r="H28" s="5" t="s">
        <v>56</v>
      </c>
      <c r="I28" s="5" t="s">
        <v>57</v>
      </c>
      <c r="J28" s="7" t="s">
        <v>34</v>
      </c>
      <c r="K28" s="19" t="s">
        <v>112</v>
      </c>
      <c r="L28" s="8">
        <v>1000</v>
      </c>
      <c r="M28" s="17">
        <v>200</v>
      </c>
      <c r="N28" s="20" t="s">
        <v>57</v>
      </c>
      <c r="O28" s="21">
        <v>9162</v>
      </c>
      <c r="P28" s="18">
        <v>2358069</v>
      </c>
      <c r="Q28" s="29"/>
      <c r="R28" s="29"/>
      <c r="S28" s="29"/>
      <c r="T28" s="29"/>
      <c r="U28" s="29"/>
      <c r="V28" s="29">
        <f>+P28</f>
        <v>2358069</v>
      </c>
      <c r="W28" s="29"/>
      <c r="X28" s="29"/>
      <c r="Y28" s="29"/>
      <c r="Z28" s="30"/>
      <c r="AA28" s="30"/>
      <c r="AB28" s="30"/>
      <c r="AC28" s="30"/>
      <c r="AD28" s="30"/>
      <c r="AE28" s="30"/>
      <c r="AF28" s="30"/>
      <c r="AG28" s="23" t="s">
        <v>164</v>
      </c>
      <c r="AH28" s="31" t="s">
        <v>165</v>
      </c>
      <c r="AI28" s="22" t="s">
        <v>140</v>
      </c>
      <c r="AJ28" s="22" t="s">
        <v>141</v>
      </c>
      <c r="AK28" s="22" t="s">
        <v>156</v>
      </c>
      <c r="AL28" s="32">
        <v>2358069</v>
      </c>
      <c r="AM28" s="22" t="s">
        <v>155</v>
      </c>
      <c r="AN28" s="23" t="s">
        <v>125</v>
      </c>
      <c r="AO28" s="23" t="s">
        <v>125</v>
      </c>
      <c r="AP28" s="23" t="s">
        <v>125</v>
      </c>
      <c r="AQ28" s="23" t="s">
        <v>125</v>
      </c>
      <c r="AR28" s="23" t="s">
        <v>125</v>
      </c>
      <c r="AS28" s="23" t="s">
        <v>125</v>
      </c>
      <c r="AT28" s="23" t="s">
        <v>125</v>
      </c>
      <c r="AU28" s="23" t="s">
        <v>125</v>
      </c>
      <c r="AV28" s="23" t="s">
        <v>125</v>
      </c>
      <c r="AW28" s="23" t="s">
        <v>125</v>
      </c>
      <c r="AX28" s="23" t="s">
        <v>125</v>
      </c>
      <c r="AY28" s="23" t="s">
        <v>125</v>
      </c>
      <c r="AZ28" s="23" t="s">
        <v>180</v>
      </c>
      <c r="BA28" s="23" t="s">
        <v>173</v>
      </c>
    </row>
    <row r="29" spans="1:53" s="2" customFormat="1" ht="117" customHeight="1" x14ac:dyDescent="0.25">
      <c r="A29" s="6" t="s">
        <v>37</v>
      </c>
      <c r="B29" s="6" t="s">
        <v>16</v>
      </c>
      <c r="C29" s="159"/>
      <c r="D29" s="159"/>
      <c r="E29" s="159"/>
      <c r="F29" s="6" t="s">
        <v>52</v>
      </c>
      <c r="G29" s="160"/>
      <c r="H29" s="5" t="s">
        <v>35</v>
      </c>
      <c r="I29" s="5" t="s">
        <v>58</v>
      </c>
      <c r="J29" s="7" t="s">
        <v>36</v>
      </c>
      <c r="K29" s="19" t="s">
        <v>112</v>
      </c>
      <c r="L29" s="8">
        <v>4185</v>
      </c>
      <c r="M29" s="17">
        <v>1000</v>
      </c>
      <c r="N29" s="20" t="s">
        <v>58</v>
      </c>
      <c r="O29" s="21">
        <v>50425</v>
      </c>
      <c r="P29" s="18">
        <v>594792</v>
      </c>
      <c r="Q29" s="29">
        <f>+P29*0.7</f>
        <v>416354.39999999997</v>
      </c>
      <c r="R29" s="29"/>
      <c r="S29" s="29"/>
      <c r="T29" s="29"/>
      <c r="U29" s="29"/>
      <c r="V29" s="29"/>
      <c r="W29" s="29"/>
      <c r="X29" s="29"/>
      <c r="Y29" s="29"/>
      <c r="Z29" s="30"/>
      <c r="AA29" s="30"/>
      <c r="AB29" s="30"/>
      <c r="AC29" s="29">
        <f>+P29*0.3</f>
        <v>178437.6</v>
      </c>
      <c r="AD29" s="30"/>
      <c r="AE29" s="30"/>
      <c r="AF29" s="30"/>
      <c r="AG29" s="13" t="s">
        <v>121</v>
      </c>
      <c r="AH29" s="13" t="s">
        <v>122</v>
      </c>
      <c r="AI29" s="22" t="s">
        <v>140</v>
      </c>
      <c r="AJ29" s="22" t="s">
        <v>141</v>
      </c>
      <c r="AK29" s="22" t="s">
        <v>158</v>
      </c>
      <c r="AL29" s="32">
        <v>594792</v>
      </c>
      <c r="AM29" s="22" t="s">
        <v>157</v>
      </c>
      <c r="AN29" s="23"/>
      <c r="AO29" s="23" t="s">
        <v>125</v>
      </c>
      <c r="AP29" s="23" t="s">
        <v>125</v>
      </c>
      <c r="AQ29" s="23" t="s">
        <v>125</v>
      </c>
      <c r="AR29" s="23" t="s">
        <v>125</v>
      </c>
      <c r="AS29" s="23" t="s">
        <v>125</v>
      </c>
      <c r="AT29" s="23" t="s">
        <v>125</v>
      </c>
      <c r="AU29" s="23" t="s">
        <v>125</v>
      </c>
      <c r="AV29" s="23" t="s">
        <v>125</v>
      </c>
      <c r="AW29" s="23" t="s">
        <v>125</v>
      </c>
      <c r="AX29" s="23" t="s">
        <v>125</v>
      </c>
      <c r="AY29" s="23" t="s">
        <v>125</v>
      </c>
      <c r="AZ29" s="33"/>
      <c r="BA29" s="23" t="s">
        <v>172</v>
      </c>
    </row>
    <row r="30" spans="1:53" ht="20.25" customHeight="1" x14ac:dyDescent="0.25"/>
    <row r="31" spans="1:53" x14ac:dyDescent="0.25">
      <c r="A31" s="170" t="s">
        <v>101</v>
      </c>
      <c r="B31" s="170"/>
      <c r="C31" s="14"/>
      <c r="D31" s="14"/>
    </row>
    <row r="32" spans="1:53" x14ac:dyDescent="0.25">
      <c r="A32" s="170" t="s">
        <v>102</v>
      </c>
      <c r="B32" s="170"/>
      <c r="C32" s="172"/>
      <c r="D32" s="172"/>
      <c r="P32" s="221">
        <f>SUM(P16:P31)</f>
        <v>6659335</v>
      </c>
      <c r="Q32" s="221">
        <f t="shared" ref="Q32:AC32" si="0">SUM(Q16:Q31)</f>
        <v>3154626.4</v>
      </c>
      <c r="R32" s="221">
        <f t="shared" si="0"/>
        <v>0</v>
      </c>
      <c r="S32" s="221">
        <f t="shared" si="0"/>
        <v>0</v>
      </c>
      <c r="T32" s="221">
        <f t="shared" si="0"/>
        <v>707514</v>
      </c>
      <c r="U32" s="221">
        <f t="shared" si="0"/>
        <v>0</v>
      </c>
      <c r="V32" s="221">
        <f t="shared" si="0"/>
        <v>2358069</v>
      </c>
      <c r="W32" s="221">
        <f t="shared" si="0"/>
        <v>0</v>
      </c>
      <c r="X32" s="221">
        <f t="shared" si="0"/>
        <v>0</v>
      </c>
      <c r="Y32" s="221">
        <f t="shared" si="0"/>
        <v>0</v>
      </c>
      <c r="Z32" s="221">
        <f t="shared" si="0"/>
        <v>0</v>
      </c>
      <c r="AA32" s="221">
        <f t="shared" si="0"/>
        <v>0</v>
      </c>
      <c r="AB32" s="221">
        <f t="shared" si="0"/>
        <v>0</v>
      </c>
      <c r="AC32" s="221">
        <f t="shared" si="0"/>
        <v>439125.6</v>
      </c>
    </row>
    <row r="33" spans="1:40" x14ac:dyDescent="0.25">
      <c r="A33" s="170" t="s">
        <v>103</v>
      </c>
      <c r="B33" s="170"/>
      <c r="C33" s="172"/>
      <c r="D33" s="172"/>
    </row>
    <row r="34" spans="1:40" x14ac:dyDescent="0.25">
      <c r="A34" s="170" t="s">
        <v>104</v>
      </c>
      <c r="B34" s="170"/>
      <c r="C34" s="172"/>
      <c r="D34" s="172"/>
    </row>
    <row r="35" spans="1:40" x14ac:dyDescent="0.25">
      <c r="A35" s="170" t="s">
        <v>105</v>
      </c>
      <c r="B35" s="170"/>
      <c r="C35" s="171"/>
      <c r="D35" s="172"/>
    </row>
    <row r="36" spans="1:40" x14ac:dyDescent="0.25">
      <c r="A36"/>
      <c r="B36"/>
      <c r="C36"/>
      <c r="D36"/>
    </row>
    <row r="41" spans="1:40" x14ac:dyDescent="0.25">
      <c r="AN41" s="1" t="s">
        <v>163</v>
      </c>
    </row>
    <row r="58" ht="99.75" customHeight="1" x14ac:dyDescent="0.25"/>
    <row r="59" ht="99.75" customHeight="1" x14ac:dyDescent="0.25"/>
    <row r="60" ht="99.75" customHeight="1" x14ac:dyDescent="0.25"/>
    <row r="61" ht="15" customHeight="1" x14ac:dyDescent="0.25"/>
  </sheetData>
  <autoFilter ref="A14:BA29">
    <filterColumn colId="13" showButton="0"/>
    <filterColumn colId="16" showButton="0"/>
    <filterColumn colId="17" hiddenButton="1" showButton="0"/>
    <filterColumn colId="18" showButton="0"/>
    <filterColumn colId="19" showButton="0"/>
    <filterColumn colId="20" showButton="0"/>
    <filterColumn colId="21" showButton="0"/>
    <filterColumn colId="22" showButton="0"/>
    <filterColumn colId="23" showButton="0"/>
    <filterColumn colId="24" showButton="0"/>
    <filterColumn colId="25" showButton="0"/>
    <filterColumn colId="26" showButton="0"/>
    <filterColumn colId="27" hiddenButton="1" showButton="0"/>
    <filterColumn colId="28" showButton="0"/>
    <filterColumn colId="29" showButton="0"/>
    <filterColumn colId="30" showButton="0"/>
    <filterColumn colId="39" showButton="0"/>
    <filterColumn colId="40" showButton="0"/>
    <filterColumn colId="41" showButton="0"/>
    <filterColumn colId="42" showButton="0"/>
    <filterColumn colId="43" showButton="0"/>
    <filterColumn colId="44" showButton="0"/>
    <filterColumn colId="45" showButton="0"/>
    <filterColumn colId="46" showButton="0"/>
    <filterColumn colId="47" showButton="0"/>
    <filterColumn colId="48" showButton="0"/>
    <filterColumn colId="49" showButton="0"/>
  </autoFilter>
  <mergeCells count="53">
    <mergeCell ref="A35:B35"/>
    <mergeCell ref="C35:D35"/>
    <mergeCell ref="A31:B31"/>
    <mergeCell ref="A32:B32"/>
    <mergeCell ref="C32:D32"/>
    <mergeCell ref="A33:B33"/>
    <mergeCell ref="C33:D33"/>
    <mergeCell ref="A34:B34"/>
    <mergeCell ref="C34:D34"/>
    <mergeCell ref="C25:C29"/>
    <mergeCell ref="D25:D29"/>
    <mergeCell ref="E25:E29"/>
    <mergeCell ref="G25:G29"/>
    <mergeCell ref="C18:C24"/>
    <mergeCell ref="G18:G24"/>
    <mergeCell ref="A2:L2"/>
    <mergeCell ref="A3:L3"/>
    <mergeCell ref="A5:L5"/>
    <mergeCell ref="A6:L6"/>
    <mergeCell ref="A14:A15"/>
    <mergeCell ref="B14:B15"/>
    <mergeCell ref="C14:C15"/>
    <mergeCell ref="D14:D15"/>
    <mergeCell ref="E14:E15"/>
    <mergeCell ref="F14:F15"/>
    <mergeCell ref="G14:G15"/>
    <mergeCell ref="H14:H15"/>
    <mergeCell ref="I14:I15"/>
    <mergeCell ref="J14:J15"/>
    <mergeCell ref="L14:L15"/>
    <mergeCell ref="A9:M9"/>
    <mergeCell ref="A11:M11"/>
    <mergeCell ref="D18:D24"/>
    <mergeCell ref="E18:E24"/>
    <mergeCell ref="C16:C17"/>
    <mergeCell ref="D16:D17"/>
    <mergeCell ref="E16:E17"/>
    <mergeCell ref="G16:G17"/>
    <mergeCell ref="M14:M15"/>
    <mergeCell ref="K14:K15"/>
    <mergeCell ref="AH14:AH15"/>
    <mergeCell ref="AG14:AG15"/>
    <mergeCell ref="Q14:AF14"/>
    <mergeCell ref="P14:P15"/>
    <mergeCell ref="N14:O14"/>
    <mergeCell ref="AL14:AL15"/>
    <mergeCell ref="AK14:AK15"/>
    <mergeCell ref="AJ14:AJ15"/>
    <mergeCell ref="AI14:AI15"/>
    <mergeCell ref="BA14:BA15"/>
    <mergeCell ref="AZ14:AZ15"/>
    <mergeCell ref="AN14:AY14"/>
    <mergeCell ref="AM14:AM15"/>
  </mergeCells>
  <pageMargins left="0.70866141732283472" right="0.70866141732283472" top="0.74803149606299213" bottom="0.74803149606299213" header="0.31496062992125984" footer="0.31496062992125984"/>
  <pageSetup paperSize="8" scale="80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BA4"/>
  <sheetViews>
    <sheetView topLeftCell="AC1" workbookViewId="0">
      <selection activeCell="Q4" sqref="Q4"/>
    </sheetView>
  </sheetViews>
  <sheetFormatPr baseColWidth="10" defaultRowHeight="15" x14ac:dyDescent="0.25"/>
  <cols>
    <col min="8" max="8" width="26.42578125" customWidth="1"/>
    <col min="9" max="9" width="20.5703125" customWidth="1"/>
    <col min="10" max="10" width="17.5703125" customWidth="1"/>
    <col min="12" max="12" width="12.85546875" customWidth="1"/>
    <col min="14" max="14" width="26.28515625" customWidth="1"/>
    <col min="15" max="15" width="18.140625" customWidth="1"/>
    <col min="16" max="16" width="17.7109375" customWidth="1"/>
    <col min="29" max="29" width="15.5703125" customWidth="1"/>
    <col min="37" max="37" width="16.28515625" customWidth="1"/>
    <col min="39" max="39" width="11.42578125" customWidth="1"/>
    <col min="40" max="41" width="1.85546875" bestFit="1" customWidth="1"/>
    <col min="42" max="42" width="2.5703125" bestFit="1" customWidth="1"/>
    <col min="43" max="43" width="2" bestFit="1" customWidth="1"/>
    <col min="44" max="44" width="2.5703125" bestFit="1" customWidth="1"/>
    <col min="45" max="48" width="2.140625" bestFit="1" customWidth="1"/>
    <col min="49" max="49" width="2.28515625" bestFit="1" customWidth="1"/>
    <col min="50" max="51" width="2.140625" bestFit="1" customWidth="1"/>
    <col min="53" max="53" width="14" customWidth="1"/>
  </cols>
  <sheetData>
    <row r="1" spans="1:53" x14ac:dyDescent="0.25">
      <c r="A1" s="189" t="s">
        <v>4</v>
      </c>
      <c r="B1" s="191" t="s">
        <v>5</v>
      </c>
      <c r="C1" s="182" t="s">
        <v>0</v>
      </c>
      <c r="D1" s="182" t="s">
        <v>1</v>
      </c>
      <c r="E1" s="182" t="s">
        <v>2</v>
      </c>
      <c r="F1" s="184" t="s">
        <v>3</v>
      </c>
      <c r="G1" s="182" t="s">
        <v>6</v>
      </c>
      <c r="H1" s="184" t="s">
        <v>7</v>
      </c>
      <c r="I1" s="182" t="s">
        <v>8</v>
      </c>
      <c r="J1" s="182" t="s">
        <v>9</v>
      </c>
      <c r="K1" s="182" t="s">
        <v>67</v>
      </c>
      <c r="L1" s="182" t="s">
        <v>108</v>
      </c>
      <c r="M1" s="177" t="s">
        <v>115</v>
      </c>
      <c r="N1" s="186" t="s">
        <v>8</v>
      </c>
      <c r="O1" s="187"/>
      <c r="P1" s="177" t="s">
        <v>117</v>
      </c>
      <c r="Q1" s="186" t="s">
        <v>71</v>
      </c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7"/>
      <c r="AG1" s="175" t="s">
        <v>72</v>
      </c>
      <c r="AH1" s="175" t="s">
        <v>116</v>
      </c>
      <c r="AI1" s="175" t="s">
        <v>73</v>
      </c>
      <c r="AJ1" s="175" t="s">
        <v>99</v>
      </c>
      <c r="AK1" s="177" t="s">
        <v>74</v>
      </c>
      <c r="AL1" s="177" t="s">
        <v>120</v>
      </c>
      <c r="AM1" s="177" t="s">
        <v>75</v>
      </c>
      <c r="AN1" s="179" t="s">
        <v>111</v>
      </c>
      <c r="AO1" s="180"/>
      <c r="AP1" s="180"/>
      <c r="AQ1" s="180"/>
      <c r="AR1" s="180"/>
      <c r="AS1" s="180"/>
      <c r="AT1" s="180"/>
      <c r="AU1" s="180"/>
      <c r="AV1" s="180"/>
      <c r="AW1" s="180"/>
      <c r="AX1" s="180"/>
      <c r="AY1" s="181"/>
      <c r="AZ1" s="173" t="s">
        <v>100</v>
      </c>
      <c r="BA1" s="174" t="s">
        <v>76</v>
      </c>
    </row>
    <row r="2" spans="1:53" ht="45" customHeight="1" x14ac:dyDescent="0.25">
      <c r="A2" s="190"/>
      <c r="B2" s="192"/>
      <c r="C2" s="183"/>
      <c r="D2" s="183"/>
      <c r="E2" s="183"/>
      <c r="F2" s="185"/>
      <c r="G2" s="183"/>
      <c r="H2" s="185"/>
      <c r="I2" s="183"/>
      <c r="J2" s="183"/>
      <c r="K2" s="183"/>
      <c r="L2" s="183"/>
      <c r="M2" s="178"/>
      <c r="N2" s="51" t="s">
        <v>77</v>
      </c>
      <c r="O2" s="51" t="s">
        <v>123</v>
      </c>
      <c r="P2" s="178"/>
      <c r="Q2" s="52" t="s">
        <v>78</v>
      </c>
      <c r="R2" s="53" t="s">
        <v>118</v>
      </c>
      <c r="S2" s="53" t="s">
        <v>79</v>
      </c>
      <c r="T2" s="53" t="s">
        <v>80</v>
      </c>
      <c r="U2" s="53" t="s">
        <v>109</v>
      </c>
      <c r="V2" s="53" t="s">
        <v>81</v>
      </c>
      <c r="W2" s="53" t="s">
        <v>82</v>
      </c>
      <c r="X2" s="53" t="s">
        <v>83</v>
      </c>
      <c r="Y2" s="53" t="s">
        <v>84</v>
      </c>
      <c r="Z2" s="53" t="s">
        <v>85</v>
      </c>
      <c r="AA2" s="53" t="s">
        <v>110</v>
      </c>
      <c r="AB2" s="53" t="s">
        <v>119</v>
      </c>
      <c r="AC2" s="52" t="s">
        <v>86</v>
      </c>
      <c r="AD2" s="53" t="s">
        <v>87</v>
      </c>
      <c r="AE2" s="53" t="s">
        <v>88</v>
      </c>
      <c r="AF2" s="53" t="s">
        <v>89</v>
      </c>
      <c r="AG2" s="176"/>
      <c r="AH2" s="176"/>
      <c r="AI2" s="176"/>
      <c r="AJ2" s="176"/>
      <c r="AK2" s="178"/>
      <c r="AL2" s="178"/>
      <c r="AM2" s="178"/>
      <c r="AN2" s="54" t="s">
        <v>90</v>
      </c>
      <c r="AO2" s="54" t="s">
        <v>91</v>
      </c>
      <c r="AP2" s="54" t="s">
        <v>92</v>
      </c>
      <c r="AQ2" s="54" t="s">
        <v>93</v>
      </c>
      <c r="AR2" s="54" t="s">
        <v>92</v>
      </c>
      <c r="AS2" s="54" t="s">
        <v>94</v>
      </c>
      <c r="AT2" s="54" t="s">
        <v>94</v>
      </c>
      <c r="AU2" s="54" t="s">
        <v>93</v>
      </c>
      <c r="AV2" s="54" t="s">
        <v>95</v>
      </c>
      <c r="AW2" s="54" t="s">
        <v>96</v>
      </c>
      <c r="AX2" s="54" t="s">
        <v>97</v>
      </c>
      <c r="AY2" s="54" t="s">
        <v>98</v>
      </c>
      <c r="AZ2" s="173"/>
      <c r="BA2" s="174"/>
    </row>
    <row r="3" spans="1:53" s="61" customFormat="1" ht="105" x14ac:dyDescent="0.25">
      <c r="A3" s="17" t="s">
        <v>37</v>
      </c>
      <c r="B3" s="17" t="s">
        <v>16</v>
      </c>
      <c r="C3" s="48"/>
      <c r="D3" s="48"/>
      <c r="E3" s="50"/>
      <c r="F3" s="17" t="s">
        <v>40</v>
      </c>
      <c r="G3" s="46"/>
      <c r="H3" s="7" t="s">
        <v>26</v>
      </c>
      <c r="I3" s="7" t="s">
        <v>51</v>
      </c>
      <c r="J3" s="17" t="s">
        <v>27</v>
      </c>
      <c r="K3" s="47" t="s">
        <v>112</v>
      </c>
      <c r="L3" s="48">
        <v>70</v>
      </c>
      <c r="M3" s="48">
        <v>5</v>
      </c>
      <c r="N3" s="7" t="s">
        <v>51</v>
      </c>
      <c r="O3" s="55">
        <v>199</v>
      </c>
      <c r="P3" s="56">
        <v>33976</v>
      </c>
      <c r="Q3" s="57">
        <f>+P3*0.7</f>
        <v>23783.199999999997</v>
      </c>
      <c r="R3" s="58"/>
      <c r="S3" s="58"/>
      <c r="T3" s="58"/>
      <c r="U3" s="58"/>
      <c r="V3" s="58"/>
      <c r="W3" s="58"/>
      <c r="X3" s="58"/>
      <c r="Y3" s="58"/>
      <c r="Z3" s="58"/>
      <c r="AA3" s="59"/>
      <c r="AB3" s="59"/>
      <c r="AC3" s="58">
        <f>+P3*0.3</f>
        <v>10192.799999999999</v>
      </c>
      <c r="AD3" s="59"/>
      <c r="AE3" s="59"/>
      <c r="AF3" s="59"/>
      <c r="AG3" s="49" t="s">
        <v>121</v>
      </c>
      <c r="AH3" s="49" t="s">
        <v>122</v>
      </c>
      <c r="AI3" s="49" t="s">
        <v>136</v>
      </c>
      <c r="AJ3" s="49" t="s">
        <v>137</v>
      </c>
      <c r="AK3" s="64" t="s">
        <v>138</v>
      </c>
      <c r="AL3" s="60">
        <v>33976</v>
      </c>
      <c r="AM3" s="23" t="s">
        <v>139</v>
      </c>
      <c r="AN3" s="49"/>
      <c r="AO3" s="49"/>
      <c r="AP3" s="49"/>
      <c r="AQ3" s="49"/>
      <c r="AR3" s="49"/>
      <c r="AS3" s="49"/>
      <c r="AT3" s="49"/>
      <c r="AU3" s="49"/>
      <c r="AV3" s="49"/>
      <c r="AW3" s="49"/>
      <c r="AX3" s="49"/>
      <c r="AY3" s="49" t="s">
        <v>125</v>
      </c>
      <c r="AZ3" s="63" t="s">
        <v>181</v>
      </c>
      <c r="BA3" s="62" t="s">
        <v>172</v>
      </c>
    </row>
    <row r="4" spans="1:53" s="61" customFormat="1" ht="135" x14ac:dyDescent="0.25">
      <c r="A4" s="17" t="s">
        <v>37</v>
      </c>
      <c r="B4" s="17" t="s">
        <v>16</v>
      </c>
      <c r="C4" s="48"/>
      <c r="D4" s="48"/>
      <c r="E4" s="50"/>
      <c r="F4" s="17" t="s">
        <v>52</v>
      </c>
      <c r="G4" s="46"/>
      <c r="H4" s="7" t="s">
        <v>32</v>
      </c>
      <c r="I4" s="7" t="s">
        <v>55</v>
      </c>
      <c r="J4" s="17" t="s">
        <v>33</v>
      </c>
      <c r="K4" s="47" t="s">
        <v>112</v>
      </c>
      <c r="L4" s="48">
        <v>100</v>
      </c>
      <c r="M4" s="48">
        <v>25</v>
      </c>
      <c r="N4" s="7" t="s">
        <v>55</v>
      </c>
      <c r="O4" s="55">
        <v>45</v>
      </c>
      <c r="P4" s="56">
        <v>185000</v>
      </c>
      <c r="Q4" s="57">
        <f>+P4</f>
        <v>185000</v>
      </c>
      <c r="R4" s="58"/>
      <c r="S4" s="58"/>
      <c r="T4" s="58"/>
      <c r="U4" s="58"/>
      <c r="V4" s="58"/>
      <c r="W4" s="58"/>
      <c r="X4" s="58"/>
      <c r="Y4" s="58"/>
      <c r="Z4" s="59"/>
      <c r="AA4" s="59"/>
      <c r="AB4" s="59"/>
      <c r="AC4" s="59"/>
      <c r="AD4" s="59"/>
      <c r="AE4" s="59"/>
      <c r="AF4" s="59"/>
      <c r="AG4" s="49" t="s">
        <v>121</v>
      </c>
      <c r="AH4" s="49" t="s">
        <v>122</v>
      </c>
      <c r="AI4" s="49" t="s">
        <v>170</v>
      </c>
      <c r="AJ4" s="49" t="s">
        <v>171</v>
      </c>
      <c r="AK4" s="64" t="s">
        <v>144</v>
      </c>
      <c r="AL4" s="60">
        <v>185000</v>
      </c>
      <c r="AM4" s="23" t="s">
        <v>145</v>
      </c>
      <c r="AN4" s="49"/>
      <c r="AO4" s="49"/>
      <c r="AP4" s="49"/>
      <c r="AQ4" s="49"/>
      <c r="AR4" s="49" t="s">
        <v>125</v>
      </c>
      <c r="AS4" s="49" t="s">
        <v>125</v>
      </c>
      <c r="AT4" s="49" t="s">
        <v>125</v>
      </c>
      <c r="AU4" s="49" t="s">
        <v>125</v>
      </c>
      <c r="AV4" s="49" t="s">
        <v>125</v>
      </c>
      <c r="AW4" s="49" t="s">
        <v>125</v>
      </c>
      <c r="AX4" s="49" t="s">
        <v>125</v>
      </c>
      <c r="AY4" s="49" t="s">
        <v>125</v>
      </c>
      <c r="AZ4" s="63" t="s">
        <v>179</v>
      </c>
      <c r="BA4" s="49"/>
    </row>
  </sheetData>
  <mergeCells count="26">
    <mergeCell ref="F1:F2"/>
    <mergeCell ref="A1:A2"/>
    <mergeCell ref="B1:B2"/>
    <mergeCell ref="C1:C2"/>
    <mergeCell ref="D1:D2"/>
    <mergeCell ref="E1:E2"/>
    <mergeCell ref="AH1:AH2"/>
    <mergeCell ref="G1:G2"/>
    <mergeCell ref="H1:H2"/>
    <mergeCell ref="I1:I2"/>
    <mergeCell ref="J1:J2"/>
    <mergeCell ref="K1:K2"/>
    <mergeCell ref="L1:L2"/>
    <mergeCell ref="M1:M2"/>
    <mergeCell ref="N1:O1"/>
    <mergeCell ref="P1:P2"/>
    <mergeCell ref="Q1:AF1"/>
    <mergeCell ref="AG1:AG2"/>
    <mergeCell ref="AZ1:AZ2"/>
    <mergeCell ref="BA1:BA2"/>
    <mergeCell ref="AI1:AI2"/>
    <mergeCell ref="AJ1:AJ2"/>
    <mergeCell ref="AK1:AK2"/>
    <mergeCell ref="AL1:AL2"/>
    <mergeCell ref="AM1:AM2"/>
    <mergeCell ref="AN1:AY1"/>
  </mergeCells>
  <pageMargins left="0.7" right="0.7" top="0.75" bottom="0.75" header="0.3" footer="0.3"/>
  <legacy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BB16"/>
  <sheetViews>
    <sheetView topLeftCell="J11" workbookViewId="0">
      <selection activeCell="P1" sqref="P1:AF16"/>
    </sheetView>
  </sheetViews>
  <sheetFormatPr baseColWidth="10" defaultRowHeight="15" x14ac:dyDescent="0.25"/>
  <cols>
    <col min="1" max="6" width="0" style="61" hidden="1" customWidth="1"/>
    <col min="7" max="7" width="23.42578125" style="61" customWidth="1"/>
    <col min="8" max="8" width="37.42578125" style="61" customWidth="1"/>
    <col min="9" max="9" width="0" style="61" hidden="1" customWidth="1"/>
    <col min="10" max="10" width="25.85546875" style="61" customWidth="1"/>
    <col min="11" max="11" width="25.5703125" style="61" hidden="1" customWidth="1"/>
    <col min="12" max="12" width="12.140625" style="61" customWidth="1"/>
    <col min="13" max="13" width="11.42578125" style="61"/>
    <col min="14" max="15" width="0" style="61" hidden="1" customWidth="1"/>
    <col min="16" max="16" width="13.5703125" style="61" customWidth="1"/>
    <col min="17" max="17" width="16.5703125" style="61" bestFit="1" customWidth="1"/>
    <col min="18" max="19" width="11.42578125" style="61" hidden="1" customWidth="1"/>
    <col min="20" max="20" width="16.42578125" style="61" customWidth="1"/>
    <col min="21" max="21" width="11.42578125" style="61" hidden="1" customWidth="1"/>
    <col min="22" max="22" width="11.42578125" style="61"/>
    <col min="23" max="28" width="11.42578125" style="61" hidden="1" customWidth="1"/>
    <col min="29" max="29" width="16.42578125" style="61" customWidth="1"/>
    <col min="30" max="32" width="11.42578125" style="61" hidden="1" customWidth="1"/>
    <col min="33" max="51" width="11.42578125" style="61" customWidth="1"/>
    <col min="52" max="52" width="29.7109375" style="61" customWidth="1"/>
    <col min="53" max="53" width="36.5703125" style="61" customWidth="1"/>
    <col min="54" max="16384" width="11.42578125" style="61"/>
  </cols>
  <sheetData>
    <row r="1" spans="1:54" ht="15.75" thickBot="1" x14ac:dyDescent="0.3">
      <c r="A1" s="195" t="s">
        <v>4</v>
      </c>
      <c r="B1" s="195" t="s">
        <v>5</v>
      </c>
      <c r="C1" s="193" t="s">
        <v>0</v>
      </c>
      <c r="D1" s="193" t="s">
        <v>1</v>
      </c>
      <c r="E1" s="193" t="s">
        <v>2</v>
      </c>
      <c r="F1" s="193" t="s">
        <v>3</v>
      </c>
      <c r="G1" s="199" t="s">
        <v>6</v>
      </c>
      <c r="H1" s="199" t="s">
        <v>7</v>
      </c>
      <c r="I1" s="193" t="s">
        <v>8</v>
      </c>
      <c r="J1" s="199" t="s">
        <v>9</v>
      </c>
      <c r="K1" s="199" t="s">
        <v>67</v>
      </c>
      <c r="L1" s="199" t="s">
        <v>108</v>
      </c>
      <c r="M1" s="211" t="s">
        <v>115</v>
      </c>
      <c r="N1" s="213" t="s">
        <v>8</v>
      </c>
      <c r="O1" s="214"/>
      <c r="P1" s="211" t="s">
        <v>117</v>
      </c>
      <c r="Q1" s="215" t="s">
        <v>71</v>
      </c>
      <c r="R1" s="216"/>
      <c r="S1" s="216"/>
      <c r="T1" s="216"/>
      <c r="U1" s="216"/>
      <c r="V1" s="216"/>
      <c r="W1" s="216"/>
      <c r="X1" s="216"/>
      <c r="Y1" s="216"/>
      <c r="Z1" s="216"/>
      <c r="AA1" s="216"/>
      <c r="AB1" s="216"/>
      <c r="AC1" s="216"/>
      <c r="AD1" s="216"/>
      <c r="AE1" s="216"/>
      <c r="AF1" s="217"/>
      <c r="AG1" s="197" t="s">
        <v>72</v>
      </c>
      <c r="AH1" s="197" t="s">
        <v>116</v>
      </c>
      <c r="AI1" s="197" t="s">
        <v>73</v>
      </c>
      <c r="AJ1" s="197" t="s">
        <v>99</v>
      </c>
      <c r="AK1" s="197" t="s">
        <v>74</v>
      </c>
      <c r="AL1" s="197" t="s">
        <v>120</v>
      </c>
      <c r="AM1" s="197" t="s">
        <v>75</v>
      </c>
      <c r="AN1" s="208" t="s">
        <v>111</v>
      </c>
      <c r="AO1" s="209"/>
      <c r="AP1" s="209"/>
      <c r="AQ1" s="209"/>
      <c r="AR1" s="209"/>
      <c r="AS1" s="209"/>
      <c r="AT1" s="209"/>
      <c r="AU1" s="209"/>
      <c r="AV1" s="209"/>
      <c r="AW1" s="209"/>
      <c r="AX1" s="209"/>
      <c r="AY1" s="210"/>
      <c r="AZ1" s="202" t="s">
        <v>100</v>
      </c>
      <c r="BA1" s="197" t="s">
        <v>76</v>
      </c>
      <c r="BB1" s="66"/>
    </row>
    <row r="2" spans="1:54" s="69" customFormat="1" ht="64.5" thickBot="1" x14ac:dyDescent="0.3">
      <c r="A2" s="196"/>
      <c r="B2" s="196"/>
      <c r="C2" s="194"/>
      <c r="D2" s="194"/>
      <c r="E2" s="194"/>
      <c r="F2" s="194"/>
      <c r="G2" s="200"/>
      <c r="H2" s="200"/>
      <c r="I2" s="201"/>
      <c r="J2" s="200"/>
      <c r="K2" s="200"/>
      <c r="L2" s="200"/>
      <c r="M2" s="212"/>
      <c r="N2" s="74" t="s">
        <v>77</v>
      </c>
      <c r="O2" s="74" t="s">
        <v>123</v>
      </c>
      <c r="P2" s="212"/>
      <c r="Q2" s="75" t="s">
        <v>78</v>
      </c>
      <c r="R2" s="75" t="s">
        <v>118</v>
      </c>
      <c r="S2" s="75" t="s">
        <v>79</v>
      </c>
      <c r="T2" s="75" t="s">
        <v>80</v>
      </c>
      <c r="U2" s="75" t="s">
        <v>109</v>
      </c>
      <c r="V2" s="75" t="s">
        <v>81</v>
      </c>
      <c r="W2" s="75" t="s">
        <v>82</v>
      </c>
      <c r="X2" s="75" t="s">
        <v>83</v>
      </c>
      <c r="Y2" s="75" t="s">
        <v>84</v>
      </c>
      <c r="Z2" s="75" t="s">
        <v>85</v>
      </c>
      <c r="AA2" s="75" t="s">
        <v>110</v>
      </c>
      <c r="AB2" s="75" t="s">
        <v>119</v>
      </c>
      <c r="AC2" s="75" t="s">
        <v>86</v>
      </c>
      <c r="AD2" s="75" t="s">
        <v>87</v>
      </c>
      <c r="AE2" s="75" t="s">
        <v>88</v>
      </c>
      <c r="AF2" s="75" t="s">
        <v>89</v>
      </c>
      <c r="AG2" s="198"/>
      <c r="AH2" s="198"/>
      <c r="AI2" s="198"/>
      <c r="AJ2" s="198"/>
      <c r="AK2" s="198"/>
      <c r="AL2" s="198"/>
      <c r="AM2" s="198"/>
      <c r="AN2" s="76" t="s">
        <v>90</v>
      </c>
      <c r="AO2" s="76" t="s">
        <v>91</v>
      </c>
      <c r="AP2" s="76" t="s">
        <v>92</v>
      </c>
      <c r="AQ2" s="76" t="s">
        <v>93</v>
      </c>
      <c r="AR2" s="76" t="s">
        <v>92</v>
      </c>
      <c r="AS2" s="76" t="s">
        <v>94</v>
      </c>
      <c r="AT2" s="76" t="s">
        <v>94</v>
      </c>
      <c r="AU2" s="76" t="s">
        <v>93</v>
      </c>
      <c r="AV2" s="76" t="s">
        <v>95</v>
      </c>
      <c r="AW2" s="76" t="s">
        <v>96</v>
      </c>
      <c r="AX2" s="76" t="s">
        <v>97</v>
      </c>
      <c r="AY2" s="76" t="s">
        <v>98</v>
      </c>
      <c r="AZ2" s="203"/>
      <c r="BA2" s="204"/>
      <c r="BB2" s="68"/>
    </row>
    <row r="3" spans="1:54" ht="60" x14ac:dyDescent="0.25">
      <c r="A3" s="67" t="s">
        <v>37</v>
      </c>
      <c r="B3" s="67" t="s">
        <v>16</v>
      </c>
      <c r="C3" s="205" t="s">
        <v>59</v>
      </c>
      <c r="D3" s="205" t="s">
        <v>17</v>
      </c>
      <c r="E3" s="205" t="s">
        <v>15</v>
      </c>
      <c r="F3" s="70" t="s">
        <v>38</v>
      </c>
      <c r="G3" s="206" t="s">
        <v>18</v>
      </c>
      <c r="H3" s="77" t="s">
        <v>64</v>
      </c>
      <c r="I3" s="78" t="s">
        <v>39</v>
      </c>
      <c r="J3" s="112" t="s">
        <v>10</v>
      </c>
      <c r="K3" s="79" t="s">
        <v>112</v>
      </c>
      <c r="L3" s="117">
        <v>42</v>
      </c>
      <c r="M3" s="80">
        <v>5</v>
      </c>
      <c r="N3" s="80" t="s">
        <v>39</v>
      </c>
      <c r="O3" s="118">
        <v>42</v>
      </c>
      <c r="P3" s="129">
        <v>353757</v>
      </c>
      <c r="Q3" s="118" t="s">
        <v>163</v>
      </c>
      <c r="R3" s="119"/>
      <c r="S3" s="119"/>
      <c r="T3" s="118">
        <f>+P3</f>
        <v>353757</v>
      </c>
      <c r="U3" s="119"/>
      <c r="V3" s="119"/>
      <c r="W3" s="119"/>
      <c r="X3" s="119"/>
      <c r="Y3" s="119"/>
      <c r="Z3" s="119"/>
      <c r="AA3" s="119"/>
      <c r="AB3" s="119"/>
      <c r="AC3" s="119"/>
      <c r="AD3" s="82"/>
      <c r="AE3" s="82"/>
      <c r="AF3" s="82"/>
      <c r="AG3" s="83" t="s">
        <v>121</v>
      </c>
      <c r="AH3" s="83" t="s">
        <v>122</v>
      </c>
      <c r="AI3" s="83" t="s">
        <v>140</v>
      </c>
      <c r="AJ3" s="83" t="s">
        <v>146</v>
      </c>
      <c r="AK3" s="83" t="s">
        <v>174</v>
      </c>
      <c r="AL3" s="81">
        <v>353757</v>
      </c>
      <c r="AM3" s="83" t="s">
        <v>148</v>
      </c>
      <c r="AN3" s="83"/>
      <c r="AO3" s="83"/>
      <c r="AP3" s="83"/>
      <c r="AQ3" s="83"/>
      <c r="AR3" s="83"/>
      <c r="AS3" s="83"/>
      <c r="AT3" s="83"/>
      <c r="AU3" s="83" t="s">
        <v>125</v>
      </c>
      <c r="AV3" s="83" t="s">
        <v>125</v>
      </c>
      <c r="AW3" s="83" t="s">
        <v>125</v>
      </c>
      <c r="AX3" s="83" t="s">
        <v>125</v>
      </c>
      <c r="AY3" s="83" t="s">
        <v>125</v>
      </c>
      <c r="AZ3" s="137" t="s">
        <v>176</v>
      </c>
      <c r="BA3" s="72"/>
      <c r="BB3" s="66"/>
    </row>
    <row r="4" spans="1:54" ht="45.75" thickBot="1" x14ac:dyDescent="0.3">
      <c r="A4" s="65" t="s">
        <v>37</v>
      </c>
      <c r="B4" s="65" t="s">
        <v>16</v>
      </c>
      <c r="C4" s="205"/>
      <c r="D4" s="205"/>
      <c r="E4" s="205"/>
      <c r="F4" s="71" t="s">
        <v>38</v>
      </c>
      <c r="G4" s="207"/>
      <c r="H4" s="84" t="s">
        <v>60</v>
      </c>
      <c r="I4" s="85" t="s">
        <v>61</v>
      </c>
      <c r="J4" s="113" t="s">
        <v>19</v>
      </c>
      <c r="K4" s="86" t="s">
        <v>113</v>
      </c>
      <c r="L4" s="120">
        <v>42</v>
      </c>
      <c r="M4" s="87">
        <v>42</v>
      </c>
      <c r="N4" s="87" t="s">
        <v>61</v>
      </c>
      <c r="O4" s="121">
        <v>42</v>
      </c>
      <c r="P4" s="130">
        <v>353757</v>
      </c>
      <c r="Q4" s="121" t="s">
        <v>163</v>
      </c>
      <c r="R4" s="122"/>
      <c r="S4" s="122"/>
      <c r="T4" s="121">
        <f>+P4</f>
        <v>353757</v>
      </c>
      <c r="U4" s="122"/>
      <c r="V4" s="122"/>
      <c r="W4" s="122"/>
      <c r="X4" s="122"/>
      <c r="Y4" s="122"/>
      <c r="Z4" s="122"/>
      <c r="AA4" s="122"/>
      <c r="AB4" s="122"/>
      <c r="AC4" s="122"/>
      <c r="AD4" s="89"/>
      <c r="AE4" s="89"/>
      <c r="AF4" s="89"/>
      <c r="AG4" s="89" t="s">
        <v>121</v>
      </c>
      <c r="AH4" s="89" t="s">
        <v>122</v>
      </c>
      <c r="AI4" s="89" t="s">
        <v>140</v>
      </c>
      <c r="AJ4" s="89" t="s">
        <v>146</v>
      </c>
      <c r="AK4" s="89" t="s">
        <v>175</v>
      </c>
      <c r="AL4" s="88">
        <v>353757</v>
      </c>
      <c r="AM4" s="89" t="s">
        <v>147</v>
      </c>
      <c r="AN4" s="89"/>
      <c r="AO4" s="89"/>
      <c r="AP4" s="89"/>
      <c r="AQ4" s="89"/>
      <c r="AR4" s="89"/>
      <c r="AS4" s="89"/>
      <c r="AT4" s="89" t="s">
        <v>125</v>
      </c>
      <c r="AU4" s="89" t="s">
        <v>125</v>
      </c>
      <c r="AV4" s="89" t="s">
        <v>125</v>
      </c>
      <c r="AW4" s="89" t="s">
        <v>125</v>
      </c>
      <c r="AX4" s="89" t="s">
        <v>125</v>
      </c>
      <c r="AY4" s="89" t="s">
        <v>125</v>
      </c>
      <c r="AZ4" s="138" t="s">
        <v>177</v>
      </c>
      <c r="BA4" s="73"/>
      <c r="BB4" s="66"/>
    </row>
    <row r="5" spans="1:54" ht="60" x14ac:dyDescent="0.25">
      <c r="A5" s="65" t="s">
        <v>37</v>
      </c>
      <c r="B5" s="65" t="s">
        <v>16</v>
      </c>
      <c r="C5" s="205" t="s">
        <v>20</v>
      </c>
      <c r="D5" s="205" t="s">
        <v>21</v>
      </c>
      <c r="E5" s="205" t="s">
        <v>22</v>
      </c>
      <c r="F5" s="65" t="s">
        <v>40</v>
      </c>
      <c r="G5" s="218" t="s">
        <v>41</v>
      </c>
      <c r="H5" s="90" t="s">
        <v>65</v>
      </c>
      <c r="I5" s="91" t="s">
        <v>66</v>
      </c>
      <c r="J5" s="114" t="s">
        <v>11</v>
      </c>
      <c r="K5" s="92" t="s">
        <v>112</v>
      </c>
      <c r="L5" s="123">
        <v>1587</v>
      </c>
      <c r="M5" s="93">
        <v>500</v>
      </c>
      <c r="N5" s="93" t="s">
        <v>66</v>
      </c>
      <c r="O5" s="131">
        <v>3955</v>
      </c>
      <c r="P5" s="132">
        <v>144778</v>
      </c>
      <c r="Q5" s="124">
        <f>+P5*0.7</f>
        <v>101344.59999999999</v>
      </c>
      <c r="R5" s="124"/>
      <c r="S5" s="124"/>
      <c r="T5" s="124"/>
      <c r="U5" s="124"/>
      <c r="V5" s="124"/>
      <c r="W5" s="124"/>
      <c r="X5" s="124"/>
      <c r="Y5" s="124"/>
      <c r="Z5" s="124"/>
      <c r="AA5" s="124"/>
      <c r="AB5" s="124"/>
      <c r="AC5" s="124">
        <f>+P5*0.3</f>
        <v>43433.4</v>
      </c>
      <c r="AD5" s="95"/>
      <c r="AE5" s="95"/>
      <c r="AF5" s="95"/>
      <c r="AG5" s="96" t="s">
        <v>121</v>
      </c>
      <c r="AH5" s="96" t="s">
        <v>122</v>
      </c>
      <c r="AI5" s="96" t="s">
        <v>128</v>
      </c>
      <c r="AJ5" s="96" t="s">
        <v>129</v>
      </c>
      <c r="AK5" s="96" t="s">
        <v>130</v>
      </c>
      <c r="AL5" s="94">
        <v>144778</v>
      </c>
      <c r="AM5" s="96" t="s">
        <v>131</v>
      </c>
      <c r="AN5" s="96" t="s">
        <v>125</v>
      </c>
      <c r="AO5" s="96" t="s">
        <v>125</v>
      </c>
      <c r="AP5" s="96" t="s">
        <v>125</v>
      </c>
      <c r="AQ5" s="96" t="s">
        <v>125</v>
      </c>
      <c r="AR5" s="96" t="s">
        <v>125</v>
      </c>
      <c r="AS5" s="96" t="s">
        <v>125</v>
      </c>
      <c r="AT5" s="96" t="s">
        <v>125</v>
      </c>
      <c r="AU5" s="96" t="s">
        <v>125</v>
      </c>
      <c r="AV5" s="96" t="s">
        <v>125</v>
      </c>
      <c r="AW5" s="96" t="s">
        <v>125</v>
      </c>
      <c r="AX5" s="96" t="s">
        <v>125</v>
      </c>
      <c r="AY5" s="96" t="s">
        <v>125</v>
      </c>
      <c r="AZ5" s="139"/>
      <c r="BA5" s="49" t="s">
        <v>172</v>
      </c>
      <c r="BB5" s="66"/>
    </row>
    <row r="6" spans="1:54" ht="45" x14ac:dyDescent="0.25">
      <c r="A6" s="65" t="s">
        <v>37</v>
      </c>
      <c r="B6" s="65" t="s">
        <v>16</v>
      </c>
      <c r="C6" s="205"/>
      <c r="D6" s="205"/>
      <c r="E6" s="205"/>
      <c r="F6" s="65" t="s">
        <v>40</v>
      </c>
      <c r="G6" s="219"/>
      <c r="H6" s="97" t="s">
        <v>42</v>
      </c>
      <c r="I6" s="98" t="s">
        <v>43</v>
      </c>
      <c r="J6" s="115" t="s">
        <v>12</v>
      </c>
      <c r="K6" s="99" t="s">
        <v>112</v>
      </c>
      <c r="L6" s="125">
        <v>25596</v>
      </c>
      <c r="M6" s="100">
        <v>6399</v>
      </c>
      <c r="N6" s="100" t="s">
        <v>43</v>
      </c>
      <c r="O6" s="133">
        <v>43335</v>
      </c>
      <c r="P6" s="134">
        <v>275810</v>
      </c>
      <c r="Q6" s="126">
        <f>+P6*0.7</f>
        <v>193067</v>
      </c>
      <c r="R6" s="126"/>
      <c r="S6" s="126"/>
      <c r="T6" s="126"/>
      <c r="U6" s="126"/>
      <c r="V6" s="126"/>
      <c r="W6" s="126"/>
      <c r="X6" s="126"/>
      <c r="Y6" s="126"/>
      <c r="Z6" s="126"/>
      <c r="AA6" s="126"/>
      <c r="AB6" s="126"/>
      <c r="AC6" s="126">
        <f>+P6*0.3</f>
        <v>82743</v>
      </c>
      <c r="AD6" s="102"/>
      <c r="AE6" s="102"/>
      <c r="AF6" s="102"/>
      <c r="AG6" s="103" t="s">
        <v>121</v>
      </c>
      <c r="AH6" s="103" t="s">
        <v>122</v>
      </c>
      <c r="AI6" s="103" t="s">
        <v>166</v>
      </c>
      <c r="AJ6" s="103" t="s">
        <v>124</v>
      </c>
      <c r="AK6" s="103" t="s">
        <v>127</v>
      </c>
      <c r="AL6" s="101">
        <v>275810</v>
      </c>
      <c r="AM6" s="103" t="s">
        <v>167</v>
      </c>
      <c r="AN6" s="103"/>
      <c r="AO6" s="103" t="s">
        <v>125</v>
      </c>
      <c r="AP6" s="103" t="s">
        <v>125</v>
      </c>
      <c r="AQ6" s="103" t="s">
        <v>125</v>
      </c>
      <c r="AR6" s="103" t="s">
        <v>125</v>
      </c>
      <c r="AS6" s="103" t="s">
        <v>125</v>
      </c>
      <c r="AT6" s="103" t="s">
        <v>125</v>
      </c>
      <c r="AU6" s="103" t="s">
        <v>125</v>
      </c>
      <c r="AV6" s="103" t="s">
        <v>125</v>
      </c>
      <c r="AW6" s="103" t="s">
        <v>125</v>
      </c>
      <c r="AX6" s="103" t="s">
        <v>125</v>
      </c>
      <c r="AY6" s="103" t="s">
        <v>125</v>
      </c>
      <c r="AZ6" s="140" t="s">
        <v>126</v>
      </c>
      <c r="BA6" s="49" t="s">
        <v>172</v>
      </c>
      <c r="BB6" s="66"/>
    </row>
    <row r="7" spans="1:54" ht="30" x14ac:dyDescent="0.25">
      <c r="A7" s="65" t="s">
        <v>37</v>
      </c>
      <c r="B7" s="65" t="s">
        <v>16</v>
      </c>
      <c r="C7" s="205"/>
      <c r="D7" s="205"/>
      <c r="E7" s="205"/>
      <c r="F7" s="65" t="s">
        <v>40</v>
      </c>
      <c r="G7" s="219"/>
      <c r="H7" s="97" t="s">
        <v>44</v>
      </c>
      <c r="I7" s="98" t="s">
        <v>45</v>
      </c>
      <c r="J7" s="115" t="s">
        <v>13</v>
      </c>
      <c r="K7" s="99" t="s">
        <v>112</v>
      </c>
      <c r="L7" s="125">
        <v>976</v>
      </c>
      <c r="M7" s="100">
        <v>300</v>
      </c>
      <c r="N7" s="100" t="s">
        <v>45</v>
      </c>
      <c r="O7" s="133">
        <v>888</v>
      </c>
      <c r="P7" s="134">
        <v>145936</v>
      </c>
      <c r="Q7" s="126">
        <f>+P7*0.7</f>
        <v>102155.2</v>
      </c>
      <c r="R7" s="126"/>
      <c r="S7" s="126"/>
      <c r="T7" s="126"/>
      <c r="U7" s="126"/>
      <c r="V7" s="126"/>
      <c r="W7" s="126"/>
      <c r="X7" s="126"/>
      <c r="Y7" s="126"/>
      <c r="Z7" s="126"/>
      <c r="AA7" s="126"/>
      <c r="AB7" s="126"/>
      <c r="AC7" s="126">
        <f>+P7*0.3</f>
        <v>43780.799999999996</v>
      </c>
      <c r="AD7" s="102"/>
      <c r="AE7" s="102"/>
      <c r="AF7" s="102"/>
      <c r="AG7" s="103" t="s">
        <v>121</v>
      </c>
      <c r="AH7" s="103" t="s">
        <v>122</v>
      </c>
      <c r="AI7" s="103" t="s">
        <v>133</v>
      </c>
      <c r="AJ7" s="103" t="s">
        <v>132</v>
      </c>
      <c r="AK7" s="103" t="s">
        <v>134</v>
      </c>
      <c r="AL7" s="101">
        <v>145936</v>
      </c>
      <c r="AM7" s="103" t="s">
        <v>135</v>
      </c>
      <c r="AN7" s="103" t="s">
        <v>125</v>
      </c>
      <c r="AO7" s="103" t="s">
        <v>125</v>
      </c>
      <c r="AP7" s="103" t="s">
        <v>125</v>
      </c>
      <c r="AQ7" s="103" t="s">
        <v>125</v>
      </c>
      <c r="AR7" s="103" t="s">
        <v>125</v>
      </c>
      <c r="AS7" s="103" t="s">
        <v>125</v>
      </c>
      <c r="AT7" s="103" t="s">
        <v>125</v>
      </c>
      <c r="AU7" s="103" t="s">
        <v>125</v>
      </c>
      <c r="AV7" s="103" t="s">
        <v>125</v>
      </c>
      <c r="AW7" s="103" t="s">
        <v>125</v>
      </c>
      <c r="AX7" s="103" t="s">
        <v>125</v>
      </c>
      <c r="AY7" s="103" t="s">
        <v>125</v>
      </c>
      <c r="AZ7" s="140"/>
      <c r="BA7" s="49" t="s">
        <v>172</v>
      </c>
      <c r="BB7" s="66"/>
    </row>
    <row r="8" spans="1:54" ht="30" x14ac:dyDescent="0.25">
      <c r="A8" s="65" t="s">
        <v>37</v>
      </c>
      <c r="B8" s="65" t="s">
        <v>16</v>
      </c>
      <c r="C8" s="205"/>
      <c r="D8" s="205"/>
      <c r="E8" s="205"/>
      <c r="F8" s="65" t="s">
        <v>40</v>
      </c>
      <c r="G8" s="219"/>
      <c r="H8" s="97" t="s">
        <v>23</v>
      </c>
      <c r="I8" s="98" t="s">
        <v>46</v>
      </c>
      <c r="J8" s="115" t="s">
        <v>14</v>
      </c>
      <c r="K8" s="99" t="s">
        <v>112</v>
      </c>
      <c r="L8" s="125">
        <v>3608</v>
      </c>
      <c r="M8" s="100">
        <v>1136</v>
      </c>
      <c r="N8" s="100" t="s">
        <v>46</v>
      </c>
      <c r="O8" s="133">
        <v>8668</v>
      </c>
      <c r="P8" s="134">
        <v>268460</v>
      </c>
      <c r="Q8" s="126">
        <f>+P8*0.7</f>
        <v>187922</v>
      </c>
      <c r="R8" s="126"/>
      <c r="S8" s="126"/>
      <c r="T8" s="126"/>
      <c r="U8" s="126"/>
      <c r="V8" s="126"/>
      <c r="W8" s="126"/>
      <c r="X8" s="126"/>
      <c r="Y8" s="126"/>
      <c r="Z8" s="126"/>
      <c r="AA8" s="126"/>
      <c r="AB8" s="126"/>
      <c r="AC8" s="126">
        <f>+P8*0.3</f>
        <v>80538</v>
      </c>
      <c r="AD8" s="102"/>
      <c r="AE8" s="102"/>
      <c r="AF8" s="102"/>
      <c r="AG8" s="103" t="s">
        <v>121</v>
      </c>
      <c r="AH8" s="103" t="s">
        <v>122</v>
      </c>
      <c r="AI8" s="103" t="s">
        <v>140</v>
      </c>
      <c r="AJ8" s="103" t="s">
        <v>141</v>
      </c>
      <c r="AK8" s="103" t="s">
        <v>142</v>
      </c>
      <c r="AL8" s="101">
        <v>268460</v>
      </c>
      <c r="AM8" s="103" t="s">
        <v>143</v>
      </c>
      <c r="AN8" s="103"/>
      <c r="AO8" s="103" t="s">
        <v>125</v>
      </c>
      <c r="AP8" s="103" t="s">
        <v>125</v>
      </c>
      <c r="AQ8" s="103" t="s">
        <v>125</v>
      </c>
      <c r="AR8" s="103" t="s">
        <v>125</v>
      </c>
      <c r="AS8" s="103" t="s">
        <v>125</v>
      </c>
      <c r="AT8" s="103" t="s">
        <v>125</v>
      </c>
      <c r="AU8" s="103" t="s">
        <v>125</v>
      </c>
      <c r="AV8" s="103" t="s">
        <v>125</v>
      </c>
      <c r="AW8" s="103" t="s">
        <v>125</v>
      </c>
      <c r="AX8" s="103" t="s">
        <v>125</v>
      </c>
      <c r="AY8" s="103" t="s">
        <v>125</v>
      </c>
      <c r="AZ8" s="140" t="s">
        <v>178</v>
      </c>
      <c r="BA8" s="49" t="s">
        <v>172</v>
      </c>
      <c r="BB8" s="66"/>
    </row>
    <row r="9" spans="1:54" ht="60" x14ac:dyDescent="0.25">
      <c r="A9" s="65" t="s">
        <v>37</v>
      </c>
      <c r="B9" s="65" t="s">
        <v>16</v>
      </c>
      <c r="C9" s="205"/>
      <c r="D9" s="205"/>
      <c r="E9" s="205"/>
      <c r="F9" s="65" t="s">
        <v>40</v>
      </c>
      <c r="G9" s="219"/>
      <c r="H9" s="97" t="s">
        <v>24</v>
      </c>
      <c r="I9" s="98" t="s">
        <v>47</v>
      </c>
      <c r="J9" s="115" t="s">
        <v>48</v>
      </c>
      <c r="K9" s="99" t="s">
        <v>112</v>
      </c>
      <c r="L9" s="125">
        <v>1216</v>
      </c>
      <c r="M9" s="100">
        <v>174</v>
      </c>
      <c r="N9" s="100" t="s">
        <v>47</v>
      </c>
      <c r="O9" s="133">
        <v>8716</v>
      </c>
      <c r="P9" s="134">
        <v>150000</v>
      </c>
      <c r="Q9" s="126">
        <f>+P9</f>
        <v>150000</v>
      </c>
      <c r="R9" s="126"/>
      <c r="S9" s="126"/>
      <c r="T9" s="126"/>
      <c r="U9" s="126"/>
      <c r="V9" s="126"/>
      <c r="W9" s="126"/>
      <c r="X9" s="126"/>
      <c r="Y9" s="126"/>
      <c r="Z9" s="126"/>
      <c r="AA9" s="126"/>
      <c r="AB9" s="126"/>
      <c r="AC9" s="126"/>
      <c r="AD9" s="102"/>
      <c r="AE9" s="102"/>
      <c r="AF9" s="102"/>
      <c r="AG9" s="103" t="s">
        <v>121</v>
      </c>
      <c r="AH9" s="103" t="s">
        <v>122</v>
      </c>
      <c r="AI9" s="103" t="s">
        <v>140</v>
      </c>
      <c r="AJ9" s="103" t="s">
        <v>141</v>
      </c>
      <c r="AK9" s="103" t="s">
        <v>159</v>
      </c>
      <c r="AL9" s="101">
        <v>150000</v>
      </c>
      <c r="AM9" s="103" t="s">
        <v>162</v>
      </c>
      <c r="AN9" s="103"/>
      <c r="AO9" s="103" t="s">
        <v>125</v>
      </c>
      <c r="AP9" s="103" t="s">
        <v>125</v>
      </c>
      <c r="AQ9" s="103" t="s">
        <v>125</v>
      </c>
      <c r="AR9" s="103" t="s">
        <v>125</v>
      </c>
      <c r="AS9" s="103" t="s">
        <v>125</v>
      </c>
      <c r="AT9" s="103" t="s">
        <v>125</v>
      </c>
      <c r="AU9" s="103" t="s">
        <v>125</v>
      </c>
      <c r="AV9" s="103" t="s">
        <v>125</v>
      </c>
      <c r="AW9" s="103" t="s">
        <v>125</v>
      </c>
      <c r="AX9" s="103" t="s">
        <v>125</v>
      </c>
      <c r="AY9" s="103"/>
      <c r="AZ9" s="140"/>
      <c r="BA9" s="49"/>
      <c r="BB9" s="66"/>
    </row>
    <row r="10" spans="1:54" ht="90" x14ac:dyDescent="0.25">
      <c r="A10" s="65" t="s">
        <v>37</v>
      </c>
      <c r="B10" s="65" t="s">
        <v>16</v>
      </c>
      <c r="C10" s="205"/>
      <c r="D10" s="205"/>
      <c r="E10" s="205"/>
      <c r="F10" s="65" t="s">
        <v>40</v>
      </c>
      <c r="G10" s="219"/>
      <c r="H10" s="97" t="s">
        <v>49</v>
      </c>
      <c r="I10" s="98" t="s">
        <v>50</v>
      </c>
      <c r="J10" s="115" t="s">
        <v>25</v>
      </c>
      <c r="K10" s="99" t="s">
        <v>112</v>
      </c>
      <c r="L10" s="100">
        <v>72</v>
      </c>
      <c r="M10" s="100">
        <v>17</v>
      </c>
      <c r="N10" s="100" t="s">
        <v>50</v>
      </c>
      <c r="O10" s="133">
        <v>450</v>
      </c>
      <c r="P10" s="134">
        <v>150000</v>
      </c>
      <c r="Q10" s="126">
        <f>+P10</f>
        <v>150000</v>
      </c>
      <c r="R10" s="126"/>
      <c r="S10" s="126"/>
      <c r="T10" s="126"/>
      <c r="U10" s="126"/>
      <c r="V10" s="126"/>
      <c r="W10" s="126"/>
      <c r="X10" s="126"/>
      <c r="Y10" s="126"/>
      <c r="Z10" s="126"/>
      <c r="AA10" s="126"/>
      <c r="AB10" s="126"/>
      <c r="AC10" s="126"/>
      <c r="AD10" s="102"/>
      <c r="AE10" s="102"/>
      <c r="AF10" s="102"/>
      <c r="AG10" s="103" t="s">
        <v>121</v>
      </c>
      <c r="AH10" s="103" t="s">
        <v>122</v>
      </c>
      <c r="AI10" s="103" t="s">
        <v>140</v>
      </c>
      <c r="AJ10" s="103" t="s">
        <v>141</v>
      </c>
      <c r="AK10" s="103" t="s">
        <v>160</v>
      </c>
      <c r="AL10" s="101">
        <v>150000</v>
      </c>
      <c r="AM10" s="103" t="s">
        <v>161</v>
      </c>
      <c r="AN10" s="103"/>
      <c r="AO10" s="103" t="s">
        <v>125</v>
      </c>
      <c r="AP10" s="103" t="s">
        <v>125</v>
      </c>
      <c r="AQ10" s="103" t="s">
        <v>125</v>
      </c>
      <c r="AR10" s="103" t="s">
        <v>125</v>
      </c>
      <c r="AS10" s="103" t="s">
        <v>125</v>
      </c>
      <c r="AT10" s="103" t="s">
        <v>125</v>
      </c>
      <c r="AU10" s="103" t="s">
        <v>125</v>
      </c>
      <c r="AV10" s="103" t="s">
        <v>125</v>
      </c>
      <c r="AW10" s="103" t="s">
        <v>125</v>
      </c>
      <c r="AX10" s="103" t="s">
        <v>125</v>
      </c>
      <c r="AY10" s="103"/>
      <c r="AZ10" s="140"/>
      <c r="BA10" s="49"/>
      <c r="BB10" s="66"/>
    </row>
    <row r="11" spans="1:54" ht="45" x14ac:dyDescent="0.25">
      <c r="A11" s="65" t="s">
        <v>37</v>
      </c>
      <c r="B11" s="65" t="s">
        <v>16</v>
      </c>
      <c r="C11" s="205"/>
      <c r="D11" s="205"/>
      <c r="E11" s="205"/>
      <c r="F11" s="65" t="s">
        <v>40</v>
      </c>
      <c r="G11" s="219"/>
      <c r="H11" s="97" t="s">
        <v>26</v>
      </c>
      <c r="I11" s="98" t="s">
        <v>51</v>
      </c>
      <c r="J11" s="115" t="s">
        <v>27</v>
      </c>
      <c r="K11" s="99" t="s">
        <v>112</v>
      </c>
      <c r="L11" s="100">
        <v>70</v>
      </c>
      <c r="M11" s="100">
        <v>5</v>
      </c>
      <c r="N11" s="100" t="s">
        <v>51</v>
      </c>
      <c r="O11" s="133">
        <v>199</v>
      </c>
      <c r="P11" s="134">
        <v>33976</v>
      </c>
      <c r="Q11" s="126">
        <f>+P11*0.7</f>
        <v>23783.199999999997</v>
      </c>
      <c r="R11" s="126"/>
      <c r="S11" s="126"/>
      <c r="T11" s="126"/>
      <c r="U11" s="126"/>
      <c r="V11" s="126"/>
      <c r="W11" s="126"/>
      <c r="X11" s="126"/>
      <c r="Y11" s="126"/>
      <c r="Z11" s="126"/>
      <c r="AA11" s="126"/>
      <c r="AB11" s="126"/>
      <c r="AC11" s="126">
        <f>+P11*0.3</f>
        <v>10192.799999999999</v>
      </c>
      <c r="AD11" s="102"/>
      <c r="AE11" s="102"/>
      <c r="AF11" s="102"/>
      <c r="AG11" s="103" t="s">
        <v>121</v>
      </c>
      <c r="AH11" s="103" t="s">
        <v>122</v>
      </c>
      <c r="AI11" s="103" t="s">
        <v>136</v>
      </c>
      <c r="AJ11" s="103" t="s">
        <v>137</v>
      </c>
      <c r="AK11" s="103" t="s">
        <v>138</v>
      </c>
      <c r="AL11" s="101">
        <v>33976</v>
      </c>
      <c r="AM11" s="103" t="s">
        <v>139</v>
      </c>
      <c r="AN11" s="103"/>
      <c r="AO11" s="103"/>
      <c r="AP11" s="103"/>
      <c r="AQ11" s="103"/>
      <c r="AR11" s="103"/>
      <c r="AS11" s="103"/>
      <c r="AT11" s="103"/>
      <c r="AU11" s="103"/>
      <c r="AV11" s="103"/>
      <c r="AW11" s="103"/>
      <c r="AX11" s="103"/>
      <c r="AY11" s="103" t="s">
        <v>125</v>
      </c>
      <c r="AZ11" s="140"/>
      <c r="BA11" s="49" t="s">
        <v>172</v>
      </c>
      <c r="BB11" s="66"/>
    </row>
    <row r="12" spans="1:54" ht="60" x14ac:dyDescent="0.25">
      <c r="A12" s="65" t="s">
        <v>37</v>
      </c>
      <c r="B12" s="65" t="s">
        <v>16</v>
      </c>
      <c r="C12" s="205" t="s">
        <v>28</v>
      </c>
      <c r="D12" s="205" t="s">
        <v>29</v>
      </c>
      <c r="E12" s="205">
        <v>96800</v>
      </c>
      <c r="F12" s="65" t="s">
        <v>52</v>
      </c>
      <c r="G12" s="220" t="s">
        <v>53</v>
      </c>
      <c r="H12" s="104" t="s">
        <v>30</v>
      </c>
      <c r="I12" s="105" t="s">
        <v>54</v>
      </c>
      <c r="J12" s="116" t="s">
        <v>31</v>
      </c>
      <c r="K12" s="106" t="s">
        <v>112</v>
      </c>
      <c r="L12" s="107">
        <v>400</v>
      </c>
      <c r="M12" s="107">
        <v>120</v>
      </c>
      <c r="N12" s="107" t="s">
        <v>54</v>
      </c>
      <c r="O12" s="135">
        <v>220</v>
      </c>
      <c r="P12" s="136">
        <v>1625000</v>
      </c>
      <c r="Q12" s="127">
        <f>+P12</f>
        <v>1625000</v>
      </c>
      <c r="R12" s="127"/>
      <c r="S12" s="127"/>
      <c r="T12" s="127"/>
      <c r="U12" s="127"/>
      <c r="V12" s="127"/>
      <c r="W12" s="127"/>
      <c r="X12" s="127"/>
      <c r="Y12" s="127"/>
      <c r="Z12" s="127"/>
      <c r="AA12" s="127"/>
      <c r="AB12" s="127"/>
      <c r="AC12" s="127"/>
      <c r="AD12" s="109"/>
      <c r="AE12" s="109"/>
      <c r="AF12" s="109"/>
      <c r="AG12" s="110" t="s">
        <v>121</v>
      </c>
      <c r="AH12" s="110" t="s">
        <v>122</v>
      </c>
      <c r="AI12" s="110" t="s">
        <v>168</v>
      </c>
      <c r="AJ12" s="110" t="s">
        <v>149</v>
      </c>
      <c r="AK12" s="110" t="s">
        <v>150</v>
      </c>
      <c r="AL12" s="108">
        <v>1625000</v>
      </c>
      <c r="AM12" s="110" t="s">
        <v>169</v>
      </c>
      <c r="AN12" s="110"/>
      <c r="AO12" s="110" t="s">
        <v>125</v>
      </c>
      <c r="AP12" s="110" t="s">
        <v>125</v>
      </c>
      <c r="AQ12" s="110" t="s">
        <v>125</v>
      </c>
      <c r="AR12" s="110" t="s">
        <v>125</v>
      </c>
      <c r="AS12" s="110" t="s">
        <v>125</v>
      </c>
      <c r="AT12" s="110" t="s">
        <v>125</v>
      </c>
      <c r="AU12" s="110" t="s">
        <v>125</v>
      </c>
      <c r="AV12" s="110" t="s">
        <v>125</v>
      </c>
      <c r="AW12" s="110" t="s">
        <v>125</v>
      </c>
      <c r="AX12" s="110" t="s">
        <v>125</v>
      </c>
      <c r="AY12" s="110" t="s">
        <v>125</v>
      </c>
      <c r="AZ12" s="141" t="s">
        <v>151</v>
      </c>
      <c r="BA12" s="49"/>
      <c r="BB12" s="66"/>
    </row>
    <row r="13" spans="1:54" ht="60" x14ac:dyDescent="0.25">
      <c r="A13" s="65" t="s">
        <v>37</v>
      </c>
      <c r="B13" s="65" t="s">
        <v>16</v>
      </c>
      <c r="C13" s="205"/>
      <c r="D13" s="205"/>
      <c r="E13" s="205"/>
      <c r="F13" s="65" t="s">
        <v>52</v>
      </c>
      <c r="G13" s="220"/>
      <c r="H13" s="104" t="s">
        <v>32</v>
      </c>
      <c r="I13" s="105" t="s">
        <v>55</v>
      </c>
      <c r="J13" s="116" t="s">
        <v>33</v>
      </c>
      <c r="K13" s="106" t="s">
        <v>112</v>
      </c>
      <c r="L13" s="107">
        <v>100</v>
      </c>
      <c r="M13" s="107">
        <v>25</v>
      </c>
      <c r="N13" s="107" t="s">
        <v>55</v>
      </c>
      <c r="O13" s="135">
        <v>45</v>
      </c>
      <c r="P13" s="136">
        <v>185000</v>
      </c>
      <c r="Q13" s="127">
        <f>+P13</f>
        <v>185000</v>
      </c>
      <c r="R13" s="127"/>
      <c r="S13" s="127"/>
      <c r="T13" s="127"/>
      <c r="U13" s="127"/>
      <c r="V13" s="127"/>
      <c r="W13" s="127"/>
      <c r="X13" s="127"/>
      <c r="Y13" s="127"/>
      <c r="Z13" s="127"/>
      <c r="AA13" s="127"/>
      <c r="AB13" s="127"/>
      <c r="AC13" s="127"/>
      <c r="AD13" s="109"/>
      <c r="AE13" s="109"/>
      <c r="AF13" s="109"/>
      <c r="AG13" s="110" t="s">
        <v>121</v>
      </c>
      <c r="AH13" s="110" t="s">
        <v>122</v>
      </c>
      <c r="AI13" s="110" t="s">
        <v>170</v>
      </c>
      <c r="AJ13" s="110" t="s">
        <v>171</v>
      </c>
      <c r="AK13" s="110" t="s">
        <v>144</v>
      </c>
      <c r="AL13" s="108">
        <v>185000</v>
      </c>
      <c r="AM13" s="110" t="s">
        <v>145</v>
      </c>
      <c r="AN13" s="110"/>
      <c r="AO13" s="110"/>
      <c r="AP13" s="110"/>
      <c r="AQ13" s="110"/>
      <c r="AR13" s="110" t="s">
        <v>125</v>
      </c>
      <c r="AS13" s="110" t="s">
        <v>125</v>
      </c>
      <c r="AT13" s="110" t="s">
        <v>125</v>
      </c>
      <c r="AU13" s="110" t="s">
        <v>125</v>
      </c>
      <c r="AV13" s="110" t="s">
        <v>125</v>
      </c>
      <c r="AW13" s="110" t="s">
        <v>125</v>
      </c>
      <c r="AX13" s="110" t="s">
        <v>125</v>
      </c>
      <c r="AY13" s="110" t="s">
        <v>125</v>
      </c>
      <c r="AZ13" s="141" t="s">
        <v>179</v>
      </c>
      <c r="BA13" s="49"/>
      <c r="BB13" s="66"/>
    </row>
    <row r="14" spans="1:54" ht="60" x14ac:dyDescent="0.25">
      <c r="A14" s="65" t="s">
        <v>37</v>
      </c>
      <c r="B14" s="65" t="s">
        <v>16</v>
      </c>
      <c r="C14" s="205"/>
      <c r="D14" s="205"/>
      <c r="E14" s="205"/>
      <c r="F14" s="65" t="s">
        <v>52</v>
      </c>
      <c r="G14" s="220"/>
      <c r="H14" s="104" t="s">
        <v>62</v>
      </c>
      <c r="I14" s="105" t="s">
        <v>63</v>
      </c>
      <c r="J14" s="116">
        <v>0</v>
      </c>
      <c r="K14" s="106" t="s">
        <v>112</v>
      </c>
      <c r="L14" s="107">
        <v>1</v>
      </c>
      <c r="M14" s="107">
        <v>0.25</v>
      </c>
      <c r="N14" s="107" t="s">
        <v>63</v>
      </c>
      <c r="O14" s="135">
        <v>1</v>
      </c>
      <c r="P14" s="136">
        <v>20000</v>
      </c>
      <c r="Q14" s="127">
        <f>+P14</f>
        <v>20000</v>
      </c>
      <c r="R14" s="127"/>
      <c r="S14" s="127"/>
      <c r="T14" s="127"/>
      <c r="U14" s="127"/>
      <c r="V14" s="127"/>
      <c r="W14" s="127"/>
      <c r="X14" s="127"/>
      <c r="Y14" s="127"/>
      <c r="Z14" s="127"/>
      <c r="AA14" s="127"/>
      <c r="AB14" s="127"/>
      <c r="AC14" s="127"/>
      <c r="AD14" s="109"/>
      <c r="AE14" s="109"/>
      <c r="AF14" s="109"/>
      <c r="AG14" s="110" t="s">
        <v>121</v>
      </c>
      <c r="AH14" s="110" t="s">
        <v>122</v>
      </c>
      <c r="AI14" s="110" t="s">
        <v>152</v>
      </c>
      <c r="AJ14" s="110" t="s">
        <v>137</v>
      </c>
      <c r="AK14" s="110" t="s">
        <v>153</v>
      </c>
      <c r="AL14" s="108">
        <v>20000</v>
      </c>
      <c r="AM14" s="110" t="s">
        <v>145</v>
      </c>
      <c r="AN14" s="110"/>
      <c r="AO14" s="110" t="s">
        <v>125</v>
      </c>
      <c r="AP14" s="110" t="s">
        <v>125</v>
      </c>
      <c r="AQ14" s="110" t="s">
        <v>125</v>
      </c>
      <c r="AR14" s="110" t="s">
        <v>125</v>
      </c>
      <c r="AS14" s="110" t="s">
        <v>125</v>
      </c>
      <c r="AT14" s="110" t="s">
        <v>125</v>
      </c>
      <c r="AU14" s="110" t="s">
        <v>125</v>
      </c>
      <c r="AV14" s="110" t="s">
        <v>125</v>
      </c>
      <c r="AW14" s="110" t="s">
        <v>125</v>
      </c>
      <c r="AX14" s="110" t="s">
        <v>125</v>
      </c>
      <c r="AY14" s="110"/>
      <c r="AZ14" s="141" t="s">
        <v>151</v>
      </c>
      <c r="BA14" s="49" t="s">
        <v>154</v>
      </c>
      <c r="BB14" s="66"/>
    </row>
    <row r="15" spans="1:54" ht="45" x14ac:dyDescent="0.25">
      <c r="A15" s="65" t="s">
        <v>37</v>
      </c>
      <c r="B15" s="65" t="s">
        <v>16</v>
      </c>
      <c r="C15" s="205"/>
      <c r="D15" s="205"/>
      <c r="E15" s="205"/>
      <c r="F15" s="65" t="s">
        <v>52</v>
      </c>
      <c r="G15" s="220"/>
      <c r="H15" s="104" t="s">
        <v>56</v>
      </c>
      <c r="I15" s="105" t="s">
        <v>57</v>
      </c>
      <c r="J15" s="116" t="s">
        <v>34</v>
      </c>
      <c r="K15" s="106" t="s">
        <v>112</v>
      </c>
      <c r="L15" s="128">
        <v>1000</v>
      </c>
      <c r="M15" s="107">
        <v>200</v>
      </c>
      <c r="N15" s="107" t="s">
        <v>57</v>
      </c>
      <c r="O15" s="135">
        <v>9162</v>
      </c>
      <c r="P15" s="136">
        <v>2358069</v>
      </c>
      <c r="Q15" s="127"/>
      <c r="R15" s="127"/>
      <c r="S15" s="127"/>
      <c r="T15" s="127"/>
      <c r="U15" s="127"/>
      <c r="V15" s="127">
        <f>+P15</f>
        <v>2358069</v>
      </c>
      <c r="W15" s="127"/>
      <c r="X15" s="127"/>
      <c r="Y15" s="127"/>
      <c r="Z15" s="127"/>
      <c r="AA15" s="127"/>
      <c r="AB15" s="127"/>
      <c r="AC15" s="127"/>
      <c r="AD15" s="109"/>
      <c r="AE15" s="109"/>
      <c r="AF15" s="109"/>
      <c r="AG15" s="110" t="s">
        <v>164</v>
      </c>
      <c r="AH15" s="111" t="s">
        <v>165</v>
      </c>
      <c r="AI15" s="110" t="s">
        <v>140</v>
      </c>
      <c r="AJ15" s="110" t="s">
        <v>141</v>
      </c>
      <c r="AK15" s="110" t="s">
        <v>156</v>
      </c>
      <c r="AL15" s="108">
        <v>2358069</v>
      </c>
      <c r="AM15" s="110" t="s">
        <v>155</v>
      </c>
      <c r="AN15" s="110" t="s">
        <v>125</v>
      </c>
      <c r="AO15" s="110" t="s">
        <v>125</v>
      </c>
      <c r="AP15" s="110" t="s">
        <v>125</v>
      </c>
      <c r="AQ15" s="110" t="s">
        <v>125</v>
      </c>
      <c r="AR15" s="110" t="s">
        <v>125</v>
      </c>
      <c r="AS15" s="110" t="s">
        <v>125</v>
      </c>
      <c r="AT15" s="110" t="s">
        <v>125</v>
      </c>
      <c r="AU15" s="110" t="s">
        <v>125</v>
      </c>
      <c r="AV15" s="110" t="s">
        <v>125</v>
      </c>
      <c r="AW15" s="110" t="s">
        <v>125</v>
      </c>
      <c r="AX15" s="110" t="s">
        <v>125</v>
      </c>
      <c r="AY15" s="110" t="s">
        <v>125</v>
      </c>
      <c r="AZ15" s="141" t="s">
        <v>180</v>
      </c>
      <c r="BA15" s="49" t="s">
        <v>173</v>
      </c>
      <c r="BB15" s="66"/>
    </row>
    <row r="16" spans="1:54" ht="45" x14ac:dyDescent="0.25">
      <c r="A16" s="65" t="s">
        <v>37</v>
      </c>
      <c r="B16" s="65" t="s">
        <v>16</v>
      </c>
      <c r="C16" s="205"/>
      <c r="D16" s="205"/>
      <c r="E16" s="205"/>
      <c r="F16" s="65" t="s">
        <v>52</v>
      </c>
      <c r="G16" s="220"/>
      <c r="H16" s="104" t="s">
        <v>35</v>
      </c>
      <c r="I16" s="105" t="s">
        <v>58</v>
      </c>
      <c r="J16" s="116" t="s">
        <v>36</v>
      </c>
      <c r="K16" s="106" t="s">
        <v>112</v>
      </c>
      <c r="L16" s="128">
        <v>4185</v>
      </c>
      <c r="M16" s="107">
        <v>1000</v>
      </c>
      <c r="N16" s="107" t="s">
        <v>58</v>
      </c>
      <c r="O16" s="135">
        <v>50425</v>
      </c>
      <c r="P16" s="136">
        <v>594792</v>
      </c>
      <c r="Q16" s="127">
        <f>+P16*0.7</f>
        <v>416354.39999999997</v>
      </c>
      <c r="R16" s="127"/>
      <c r="S16" s="127"/>
      <c r="T16" s="127"/>
      <c r="U16" s="127"/>
      <c r="V16" s="127"/>
      <c r="W16" s="127"/>
      <c r="X16" s="127"/>
      <c r="Y16" s="127"/>
      <c r="Z16" s="127"/>
      <c r="AA16" s="127"/>
      <c r="AB16" s="127"/>
      <c r="AC16" s="127">
        <f>+P16*0.3</f>
        <v>178437.6</v>
      </c>
      <c r="AD16" s="109"/>
      <c r="AE16" s="109"/>
      <c r="AF16" s="109"/>
      <c r="AG16" s="110" t="s">
        <v>121</v>
      </c>
      <c r="AH16" s="110" t="s">
        <v>122</v>
      </c>
      <c r="AI16" s="110" t="s">
        <v>140</v>
      </c>
      <c r="AJ16" s="110" t="s">
        <v>141</v>
      </c>
      <c r="AK16" s="110" t="s">
        <v>158</v>
      </c>
      <c r="AL16" s="108">
        <v>594792</v>
      </c>
      <c r="AM16" s="110" t="s">
        <v>157</v>
      </c>
      <c r="AN16" s="110"/>
      <c r="AO16" s="110" t="s">
        <v>125</v>
      </c>
      <c r="AP16" s="110" t="s">
        <v>125</v>
      </c>
      <c r="AQ16" s="110" t="s">
        <v>125</v>
      </c>
      <c r="AR16" s="110" t="s">
        <v>125</v>
      </c>
      <c r="AS16" s="110" t="s">
        <v>125</v>
      </c>
      <c r="AT16" s="110" t="s">
        <v>125</v>
      </c>
      <c r="AU16" s="110" t="s">
        <v>125</v>
      </c>
      <c r="AV16" s="110" t="s">
        <v>125</v>
      </c>
      <c r="AW16" s="110" t="s">
        <v>125</v>
      </c>
      <c r="AX16" s="110" t="s">
        <v>125</v>
      </c>
      <c r="AY16" s="110" t="s">
        <v>125</v>
      </c>
      <c r="AZ16" s="141" t="s">
        <v>182</v>
      </c>
      <c r="BA16" s="49" t="s">
        <v>172</v>
      </c>
      <c r="BB16" s="66"/>
    </row>
  </sheetData>
  <mergeCells count="38">
    <mergeCell ref="C5:C11"/>
    <mergeCell ref="D5:D11"/>
    <mergeCell ref="E5:E11"/>
    <mergeCell ref="G5:G11"/>
    <mergeCell ref="C12:C16"/>
    <mergeCell ref="D12:D16"/>
    <mergeCell ref="E12:E16"/>
    <mergeCell ref="G12:G16"/>
    <mergeCell ref="AZ1:AZ2"/>
    <mergeCell ref="BA1:BA2"/>
    <mergeCell ref="C3:C4"/>
    <mergeCell ref="D3:D4"/>
    <mergeCell ref="E3:E4"/>
    <mergeCell ref="G3:G4"/>
    <mergeCell ref="AI1:AI2"/>
    <mergeCell ref="AJ1:AJ2"/>
    <mergeCell ref="AK1:AK2"/>
    <mergeCell ref="AL1:AL2"/>
    <mergeCell ref="AM1:AM2"/>
    <mergeCell ref="AN1:AY1"/>
    <mergeCell ref="M1:M2"/>
    <mergeCell ref="N1:O1"/>
    <mergeCell ref="P1:P2"/>
    <mergeCell ref="Q1:AF1"/>
    <mergeCell ref="AG1:AG2"/>
    <mergeCell ref="AH1:AH2"/>
    <mergeCell ref="G1:G2"/>
    <mergeCell ref="H1:H2"/>
    <mergeCell ref="I1:I2"/>
    <mergeCell ref="J1:J2"/>
    <mergeCell ref="K1:K2"/>
    <mergeCell ref="L1:L2"/>
    <mergeCell ref="F1:F2"/>
    <mergeCell ref="A1:A2"/>
    <mergeCell ref="B1:B2"/>
    <mergeCell ref="C1:C2"/>
    <mergeCell ref="D1:D2"/>
    <mergeCell ref="E1:E2"/>
  </mergeCells>
  <pageMargins left="0.7" right="0.7" top="0.75" bottom="0.75" header="0.3" footer="0.3"/>
  <pageSetup scale="17" fitToHeight="0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PLAN DE ACCION</vt:lpstr>
      <vt:lpstr>DISCAPACIDAD</vt:lpstr>
      <vt:lpstr>RESPONSABLES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Hermanos Campo</dc:creator>
  <cp:lastModifiedBy>PLANEACION</cp:lastModifiedBy>
  <cp:lastPrinted>2019-09-16T15:23:26Z</cp:lastPrinted>
  <dcterms:created xsi:type="dcterms:W3CDTF">2016-04-01T03:31:50Z</dcterms:created>
  <dcterms:modified xsi:type="dcterms:W3CDTF">2019-09-16T20:16:54Z</dcterms:modified>
</cp:coreProperties>
</file>