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hidePivotFieldList="1" defaultThemeVersion="124226"/>
  <bookViews>
    <workbookView xWindow="135" yWindow="2070" windowWidth="19140" windowHeight="6075" tabRatio="373"/>
  </bookViews>
  <sheets>
    <sheet name="PLAN DE ACCION 2017" sheetId="31" r:id="rId1"/>
    <sheet name="impresion" sheetId="32" r:id="rId2"/>
  </sheets>
  <definedNames>
    <definedName name="_xlnm.Print_Titles" localSheetId="1">impresion!$7:$8</definedName>
    <definedName name="_xlnm.Print_Titles" localSheetId="0">'PLAN DE ACCION 2017'!$9:$10</definedName>
  </definedNames>
  <calcPr calcId="124519"/>
</workbook>
</file>

<file path=xl/calcChain.xml><?xml version="1.0" encoding="utf-8"?>
<calcChain xmlns="http://schemas.openxmlformats.org/spreadsheetml/2006/main">
  <c r="AJ26" i="31"/>
  <c r="AA24" i="32"/>
  <c r="Z24"/>
  <c r="Y24"/>
  <c r="X24"/>
  <c r="W24"/>
  <c r="V24"/>
  <c r="U24"/>
  <c r="T24"/>
  <c r="S24"/>
  <c r="R24"/>
  <c r="AJ22"/>
  <c r="P21"/>
  <c r="AJ21" s="1"/>
  <c r="AJ20"/>
  <c r="AJ19"/>
  <c r="Q19"/>
  <c r="AJ18"/>
  <c r="Q18"/>
  <c r="AJ17"/>
  <c r="AB17"/>
  <c r="Q17"/>
  <c r="AJ16"/>
  <c r="AB16"/>
  <c r="Q16"/>
  <c r="AJ15"/>
  <c r="AB15"/>
  <c r="Q15"/>
  <c r="AJ14"/>
  <c r="Q14"/>
  <c r="AJ13"/>
  <c r="AB13"/>
  <c r="Q13"/>
  <c r="AJ12"/>
  <c r="AB12"/>
  <c r="Q12"/>
  <c r="AJ11"/>
  <c r="AB11"/>
  <c r="AJ10"/>
  <c r="AJ9"/>
  <c r="AA26" i="31"/>
  <c r="Z26"/>
  <c r="Y26"/>
  <c r="X26"/>
  <c r="W26"/>
  <c r="V26"/>
  <c r="U26"/>
  <c r="T26"/>
  <c r="S26"/>
  <c r="R26"/>
  <c r="P23"/>
  <c r="P26" s="1"/>
  <c r="Q21"/>
  <c r="Q20"/>
  <c r="AB19"/>
  <c r="Q19"/>
  <c r="AB18"/>
  <c r="Q18"/>
  <c r="AB17"/>
  <c r="Q17"/>
  <c r="Q16"/>
  <c r="AB15"/>
  <c r="Q15"/>
  <c r="Q14"/>
  <c r="AB14" s="1"/>
  <c r="AB13"/>
  <c r="AB24" i="32" l="1"/>
  <c r="Q24"/>
  <c r="P24"/>
  <c r="AB26" i="31"/>
  <c r="Q26"/>
  <c r="AJ24" l="1"/>
  <c r="AJ23"/>
  <c r="AJ22"/>
  <c r="AJ21"/>
  <c r="AJ20"/>
  <c r="AJ19"/>
  <c r="AJ18"/>
  <c r="AJ17"/>
  <c r="AJ16"/>
  <c r="AJ15"/>
  <c r="AJ14"/>
  <c r="AJ13"/>
  <c r="AJ12"/>
  <c r="AJ11"/>
</calcChain>
</file>

<file path=xl/comments1.xml><?xml version="1.0" encoding="utf-8"?>
<comments xmlns="http://schemas.openxmlformats.org/spreadsheetml/2006/main">
  <authors>
    <author>planeacion_9</author>
  </authors>
  <commentList>
    <comment ref="AI9" authorId="0">
      <text>
        <r>
          <rPr>
            <b/>
            <sz val="8"/>
            <color indexed="81"/>
            <rFont val="Tahoma"/>
          </rPr>
          <t>planeacion_9:</t>
        </r>
        <r>
          <rPr>
            <sz val="8"/>
            <color indexed="81"/>
            <rFont val="Tahoma"/>
          </rPr>
          <t xml:space="preserve">
EN OBSERVACIONES CARACTERIZAR LA POBLACION
</t>
        </r>
      </text>
    </comment>
  </commentList>
</comments>
</file>

<file path=xl/comments2.xml><?xml version="1.0" encoding="utf-8"?>
<comments xmlns="http://schemas.openxmlformats.org/spreadsheetml/2006/main">
  <authors>
    <author>planeacion_9</author>
  </authors>
  <commentList>
    <comment ref="AI7" authorId="0">
      <text>
        <r>
          <rPr>
            <b/>
            <sz val="8"/>
            <color indexed="81"/>
            <rFont val="Tahoma"/>
          </rPr>
          <t>planeacion_9:</t>
        </r>
        <r>
          <rPr>
            <sz val="8"/>
            <color indexed="81"/>
            <rFont val="Tahoma"/>
          </rPr>
          <t xml:space="preserve">
EN OBSERVACIONES CARACTERIZAR LA POBLACION
</t>
        </r>
      </text>
    </comment>
  </commentList>
</comments>
</file>

<file path=xl/sharedStrings.xml><?xml version="1.0" encoding="utf-8"?>
<sst xmlns="http://schemas.openxmlformats.org/spreadsheetml/2006/main" count="736" uniqueCount="167">
  <si>
    <t>META DE RESULTADO</t>
  </si>
  <si>
    <t>INDICADOR DE RESULTADO</t>
  </si>
  <si>
    <t>LINEA DE BASE META DE RESULTADO A 2015</t>
  </si>
  <si>
    <t xml:space="preserve">PROGRAMA </t>
  </si>
  <si>
    <t>EJE</t>
  </si>
  <si>
    <t xml:space="preserve">COMPONENTE </t>
  </si>
  <si>
    <t>OBJETIVO DEL PROGRAMA</t>
  </si>
  <si>
    <t>META DE PRODUCTO</t>
  </si>
  <si>
    <t>INDICADOR DE PRODUCTO</t>
  </si>
  <si>
    <t>LINEA DE BASE META DE PRODUCTO A 2015</t>
  </si>
  <si>
    <t xml:space="preserve">22 municipios </t>
  </si>
  <si>
    <t>19,835 niños y niñas atendidos</t>
  </si>
  <si>
    <t>319,947 participantes</t>
  </si>
  <si>
    <t xml:space="preserve">12,200 adultos participantes </t>
  </si>
  <si>
    <t>45,100 personas participantes</t>
  </si>
  <si>
    <t>42 municipios</t>
  </si>
  <si>
    <t>Desarrollo Humano Integral</t>
  </si>
  <si>
    <t>Municipios con la capacidad de ejecución de recursos de transferencia y empoderamiento en el sector deporte mejorados</t>
  </si>
  <si>
    <t>Mejorar la capacidad  de gestión y ejecución en los recursos de transferencia de iva y tabaco y empoderamiento del sector deporte</t>
  </si>
  <si>
    <t xml:space="preserve">42 municipios </t>
  </si>
  <si>
    <t xml:space="preserve">Beneficiar a 33.125 nuevas personas  (niños, niñas, infantes, adolescentes, jóvenes, adultos, adultos mayores)  con actividades de formación integral,  convivencia y paz. </t>
  </si>
  <si>
    <t xml:space="preserve">Nuevas personas  (niños, niñas, infantes, adolescentes, jóvenes, adultos, adultos mayores)  con actividades de formación integral,  convivencia y paz beneficiados </t>
  </si>
  <si>
    <t>414.074 personas participantes</t>
  </si>
  <si>
    <t>Beneficiar a 3.608 nuevos  participantes en  eventos deportivos y recreativos.</t>
  </si>
  <si>
    <t>Beneficiar a 1.216 nuevas personas de comunidades étnicas con programas de deporte recreación y actividad física (afros, indígenas, room)</t>
  </si>
  <si>
    <t>900 personas de comunidades campesinas, comunales, institucionales y organizaciones con enfoque diferencial beneficiadas</t>
  </si>
  <si>
    <t xml:space="preserve">Beneficiar a 70 nuevas personas de capacidades diversas con programas de deporte recreación y actividad física </t>
  </si>
  <si>
    <t>884 personas con capacidades diversas beneficiadas</t>
  </si>
  <si>
    <t xml:space="preserve">Beneficiar a 5.185 nuevos deportistas con formación, iniciación, preparación y participación en competencias regionales,  nacionales e internacionales </t>
  </si>
  <si>
    <t xml:space="preserve">Nuevos deportistas con formación, iniciación, preparación y participación en competencias regionales,  nacionales e internacionales beneficiados </t>
  </si>
  <si>
    <t xml:space="preserve">Beneficiar a 400 nuevos deportistas con preparación y participación en competencias nacionales e internacionales </t>
  </si>
  <si>
    <t>3600 deportistas convencionales beneficiados</t>
  </si>
  <si>
    <t xml:space="preserve">Beneficiar a 100 nuevos deportistas con capacidades diversas, en la preparación y participación en competencias nacionales e internacionales </t>
  </si>
  <si>
    <t>500 deportistas con capacidades diversas beneficiados</t>
  </si>
  <si>
    <t>9.000 jóvenes y adolescentes beneficiados</t>
  </si>
  <si>
    <t>Beneficiar a 4.185 nuevos  participantes con los programas de deporte estudiantil</t>
  </si>
  <si>
    <t>83.700 jóvenes beneficiados</t>
  </si>
  <si>
    <t>Territorios de Paz y para el Buen Vivir</t>
  </si>
  <si>
    <t>Organización y Fortalecimiento del Sector Deporte</t>
  </si>
  <si>
    <t>Número de municipios con asistencia técnica  para mejorar e la capacidad de gestión y ejecución  de recursos de transferencia brindada</t>
  </si>
  <si>
    <t>Cauca Territorio de Convivencia y Paz</t>
  </si>
  <si>
    <t>Contribuir al proceso de formación integral y convivencia de los niños, niñas, infantes, adolescentes, jóvenes, adultos, adultos mayores  a través de la práctica deportiva, recreativa y actividad física con un enfoque  social y participativo  en organizaciones sociales, institucionales, comunitarias y con enfoque diferencial que permita crear espacios de convivencia y paz</t>
  </si>
  <si>
    <t>Beneficiar a 25.596 nuevos participantes con programas de hábitos y estilos de vida saludable.</t>
  </si>
  <si>
    <t>Número de nuevos participantes con programas de hábitos y estilos de vida saludable Beneficiados</t>
  </si>
  <si>
    <t>Beneficiar a 976 nuevos adultos mayores  con programas de  integración social.</t>
  </si>
  <si>
    <t>Número de nuevos adultos mayores  con programas de  integración social beneficiados</t>
  </si>
  <si>
    <t>Número de nuevos  participantes en  eventos deportivos y recreativo beneficiados</t>
  </si>
  <si>
    <t>Número de nuevas personas de comunidades étnicas con programas de deporte recreación y actividad física (afros, indígenas, room) beneficiados</t>
  </si>
  <si>
    <t xml:space="preserve">15.208 personas de las comunidades étnicas beneficiadas </t>
  </si>
  <si>
    <t>Beneficiar a 72 nuevas personas de comunidades Campesinas,  comunales, institucionales y organizaciones con enfoque diferencial con programas de deporte recreación y actividad física.</t>
  </si>
  <si>
    <t>Número de nuevas personas de comunidades Campesinas,  comunales, institucionales y organizaciones con enfoque diferencial con programas de deporte recreación y actividad física beneficiados</t>
  </si>
  <si>
    <t>Número de nuevas personas de capacidades diversas con programas de deporte recreación y actividad física beneficiados</t>
  </si>
  <si>
    <t>Cauca Territorio de Campeones</t>
  </si>
  <si>
    <t>Fortalecer el trabajo  en el deporte formativo en las instituciones educativas y el deporte competitivo con las ligas de deporte   convencional y  adaptado, mediante el acompañamiento técnico y  financiero que permita seguir avanzando en el desarrollo y posición del Deporte en el ámbito nacional e internacional.</t>
  </si>
  <si>
    <t>Número de nuevos deportistas con preparación y participación en competencias nacionales e internacionales beneficiados</t>
  </si>
  <si>
    <t xml:space="preserve">Número de nuevos deportistas con capacidades diversas, en la preparación y participación en competencias nacionales e internacionales beneficiados </t>
  </si>
  <si>
    <t xml:space="preserve">Beneficiar a 1.000  nuevos adolescentes y jóvenes en procesos de formación e iniciación con el programa fórmate </t>
  </si>
  <si>
    <t>Número de nuevos adolescentes y jóvenes en procesos de formación e iniciación con el programa fórmate beneficiados</t>
  </si>
  <si>
    <t>Número de nuevos  participantes con los programas de deporte estudiantil beneficiados</t>
  </si>
  <si>
    <t xml:space="preserve">Brindar asistencia técnica a 42 municipios para el empoderamiento de las políticas públicas del deporte </t>
  </si>
  <si>
    <t xml:space="preserve">Número de municipios con asistencia técnica para el empoderamiento de las políticas públicas del deporte brindada </t>
  </si>
  <si>
    <t xml:space="preserve">Implementar 1 estrategia para articular el sector deporte con entidades del sector privado, sector académico y organismos del sector público </t>
  </si>
  <si>
    <t>Número de estrategia para articular el sector deporte con entidades del sector privado, sector académico y organismos del sector público implementadas</t>
  </si>
  <si>
    <t>Brindar asistencia técnica a 42 municipios  para mejorar  la capacidad de gestión y ejecución  de recursos de transferencia.</t>
  </si>
  <si>
    <t>Beneficiar a 1.587  nuevos niños, niñas, infantes, adolescentes y jóvenes  con el  programas de formación integral, de paz y convivencia.</t>
  </si>
  <si>
    <t xml:space="preserve">Número de nuevos niños, niñas, infantes, adolescentes y jóvenes  con el  programas de formación integral, de paz y convivencia beneficiados </t>
  </si>
  <si>
    <t>META  AL CUATRIENIO</t>
  </si>
  <si>
    <t>TIPO DE META (Mantenimiento, Incremento, Reducción)</t>
  </si>
  <si>
    <t>GOBERNACION DEL CAUCA</t>
  </si>
  <si>
    <t>OFICINA ASESORA DE PLANEACIÓN</t>
  </si>
  <si>
    <t>PLAN DEPARTAMENTAL DE DESARROLLO "CAUCA, TERRITORIO DE PAZ"</t>
  </si>
  <si>
    <t>META DE PRODUCTO VIGENCIA 2016</t>
  </si>
  <si>
    <t>FUENTES DE FINANCIACION (MILES DE PESOS)</t>
  </si>
  <si>
    <t>NOMBRE DEL PROYECTO</t>
  </si>
  <si>
    <t>CODIGO SSEPI</t>
  </si>
  <si>
    <t>POBLACION BENEFICIADA</t>
  </si>
  <si>
    <t>RECURSOS POR PROYECTO PROGRAMADOS VIGENCIA 2016 (MILES DE PESOS)</t>
  </si>
  <si>
    <t>PRODUCTOS DEL PROYECTO</t>
  </si>
  <si>
    <t>TIEMPO DE EJECUCION</t>
  </si>
  <si>
    <t>OBSERVACIONES</t>
  </si>
  <si>
    <t>NOMBRE</t>
  </si>
  <si>
    <t>VALOR ACTUAL</t>
  </si>
  <si>
    <t>RECURSOS PROPIOS</t>
  </si>
  <si>
    <t>IMPUESTO AL CONSUMO DE TELEFONIA MOVIL</t>
  </si>
  <si>
    <t>IMPUESTO AL CONSUMO DE TABACO</t>
  </si>
  <si>
    <t>SISTEMA GENERAL DE PARTIICPACIONES</t>
  </si>
  <si>
    <t>FCR</t>
  </si>
  <si>
    <r>
      <t>F D R</t>
    </r>
    <r>
      <rPr>
        <sz val="10"/>
        <color rgb="FFFF0000"/>
        <rFont val="Calibri"/>
        <family val="2"/>
        <scheme val="minor"/>
      </rPr>
      <t xml:space="preserve"> </t>
    </r>
  </si>
  <si>
    <r>
      <t>CTI</t>
    </r>
    <r>
      <rPr>
        <sz val="10"/>
        <color rgb="FFFF0000"/>
        <rFont val="Calibri"/>
        <family val="2"/>
        <scheme val="minor"/>
      </rPr>
      <t xml:space="preserve"> </t>
    </r>
  </si>
  <si>
    <t>REGALIAS DIRECTAS</t>
  </si>
  <si>
    <t xml:space="preserve">COOPERACIÓN INTERNACIONAL </t>
  </si>
  <si>
    <t>PRESSUPUETO GENERAL DE LA NACIÓN</t>
  </si>
  <si>
    <t>COFINANCIACION</t>
  </si>
  <si>
    <t>OTROS RECURSOS DE GESTIÓN</t>
  </si>
  <si>
    <t>RECURSOS DE CONCURRENCIA</t>
  </si>
  <si>
    <t>RECURSOS VIGENCIAS ANTERIORES</t>
  </si>
  <si>
    <t>E</t>
  </si>
  <si>
    <t>F</t>
  </si>
  <si>
    <t>M</t>
  </si>
  <si>
    <t>A</t>
  </si>
  <si>
    <t>J</t>
  </si>
  <si>
    <t>S</t>
  </si>
  <si>
    <t>O</t>
  </si>
  <si>
    <t>N</t>
  </si>
  <si>
    <t>D</t>
  </si>
  <si>
    <t>SUBREGIÓN</t>
  </si>
  <si>
    <t>RESPONSABLE (Cargo y tipo de vinculación)</t>
  </si>
  <si>
    <t xml:space="preserve">Elaborado por: </t>
  </si>
  <si>
    <t>Nombre del funcionario</t>
  </si>
  <si>
    <t>___________________________________</t>
  </si>
  <si>
    <t>cargo</t>
  </si>
  <si>
    <t>Firma</t>
  </si>
  <si>
    <t>Fecha:</t>
  </si>
  <si>
    <t xml:space="preserve">DEPENDENCIAS DE APOYO: ___________________________________________________________                                                        </t>
  </si>
  <si>
    <t>incremento</t>
  </si>
  <si>
    <t>mantenimiento</t>
  </si>
  <si>
    <t>todas</t>
  </si>
  <si>
    <t>x</t>
  </si>
  <si>
    <t>Milena Cabezas - Gerente</t>
  </si>
  <si>
    <t>42 municipios con asesoría y acompañamiento técnico en gestión deportiva</t>
  </si>
  <si>
    <t>MUNICIPIOS BENEFICIADOS</t>
  </si>
  <si>
    <t>Todos</t>
  </si>
  <si>
    <t>10 eventos deportivos realizados, eventos deportivos del departamento apoyados</t>
  </si>
  <si>
    <t>popayán</t>
  </si>
  <si>
    <t>centro</t>
  </si>
  <si>
    <t>Un festival de la discapacidad, grupos regulares de discapacidad con asesoría técnica</t>
  </si>
  <si>
    <t>deportistas afiliados a Ligas deportivas convencionales  apoyados</t>
  </si>
  <si>
    <t>deportistas afiliados a Ligas deportivas de deporte adaptado  apoyados</t>
  </si>
  <si>
    <t>los 42 municipios del departamento</t>
  </si>
  <si>
    <t>popayán, Timbio, Piendamó, Santander, Puerto Tejada, Guachené, Miranda, Patía</t>
  </si>
  <si>
    <t>Una alianza estratégica con el sector académico y sector privado</t>
  </si>
  <si>
    <t>se espera cumplir el incremento con juegos indígenas y juegos del litoral pacífico a realizar en el año 2018 y 2019</t>
  </si>
  <si>
    <t xml:space="preserve">Escuelas públicas y privadas con procesos deportivos </t>
  </si>
  <si>
    <t>Popayán, Puerto Tejada, Guachené, Caloto, Timbiquí, Guapi</t>
  </si>
  <si>
    <t>Popayán</t>
  </si>
  <si>
    <t>centro, sur, norte</t>
  </si>
  <si>
    <t>centro, norte, costa pacífica</t>
  </si>
  <si>
    <t>Un Festival recreativo dia de los niños,  un Campamento Departamental y una participación  Nacional, grupos con implementos deportivos, actividades recreativas de forma regular</t>
  </si>
  <si>
    <t>Una Caminata 5 K por la salud,  Un evento del día mundial de la actividad física, grupos regulares con actividad física regular, Instituciones con asesoría física regular</t>
  </si>
  <si>
    <t xml:space="preserve">Un encuentro Departamental de persona mayor y una participación encuentro nacional persona mayor, grupos con implementos lúdicos, Asesoría grupos regulares de recreación  </t>
  </si>
  <si>
    <t xml:space="preserve"> Municipios del Departamento con Programas deportivos y recreativos</t>
  </si>
  <si>
    <t>EDITH  MILENA CABEZAS HURTADO</t>
  </si>
  <si>
    <t>GERENTE INDEPORTES CAUCA</t>
  </si>
  <si>
    <t xml:space="preserve">Mejorar en 22 municipios la capacidad de ejecución de recursos de transferencia y empoderamiento en el sector deporte   </t>
  </si>
  <si>
    <t>RECURSOS PROGRAMADOS POR META VIGENCIA 2017 (MILES DE PESOS)</t>
  </si>
  <si>
    <t>PLAN DE ACCIÓN 2017</t>
  </si>
  <si>
    <t>Puerto Tejada,  Padilla, Corinto, Caloto, Santander de Quilichao, Buenos Aires, Toribio, Guachené, Guapi, Lopez y Popayán.</t>
  </si>
  <si>
    <t>32 municipios con recursos iva y telefonia gestionados</t>
  </si>
  <si>
    <t xml:space="preserve"> personas indígenas  con grupos asesorados y apoyados y  personas capacitadas en temas deportivos</t>
  </si>
  <si>
    <t xml:space="preserve"> personas campesinas  con grupos asesorados y apoyados y personas capacitadas en temas deportivos</t>
  </si>
  <si>
    <t xml:space="preserve">se tomo la poblacion beneficiada proporcional al numero de municipios. </t>
  </si>
  <si>
    <t>Se financia con recursos de la Gobernación y de Coldeportes</t>
  </si>
  <si>
    <t>Se espera cumplir el incremento con juegos comunales a realizarse en el año 2018. se financia con recursos de la Gobernación y Coldeportes</t>
  </si>
  <si>
    <t>Se financia con recursos de la Gobernación y de tabaco</t>
  </si>
  <si>
    <t>Corresponde a recursos de iva a telefonia movil. Con recursos de regalías se ha proyectado realizarlo en los años 2017 y 2018. Se financia con recursos de la Gobernación, regalias e iva a la telefoía movil.</t>
  </si>
  <si>
    <t>Popayán, almaguer, Argelia, Balboa, Bolivar, Buenos Aires, Caldono, Caloto,Corinto, Florencia, Guachene,  La Sierra, La vega,  Miranda, Morales, Padilla, Patía, Piamonte, Puerto Tejada,  San sebastián, Santa Rosa, Santander de Quilichao, Silvia, Suarez,  Timbio, Timbiquí, Villa Rica, Tambo, Mercaderes, Toribio, Totoró, López de Micay.</t>
  </si>
  <si>
    <t>diciembre de 2016</t>
  </si>
  <si>
    <t>DEPENDENCIA RESPONSABLE:    INDEPORTES CAUCA</t>
  </si>
  <si>
    <t>Piendamó, Popayán, Puerto Tejada, Mercaderes, Patía,  Villa rica, Silvia y Timbio</t>
  </si>
  <si>
    <t>Popayán, Puerto Tejada,  Timbio, Florencia, Santander de Quilichao,  Padilla, Tambo, Villa Rica, Silvia, Bolivar, Caloto, Corinto, San Sebastian, Almaguer, Miranda, Guachené, Rosas,  Patía, Caldono</t>
  </si>
  <si>
    <t>norte,  centro, sur y oriente.</t>
  </si>
  <si>
    <t>centro, sur, norte, oriente, macizo.</t>
  </si>
  <si>
    <t>norte, costa pacífica y centro</t>
  </si>
  <si>
    <t>Popayán, Santander, Mercaderes, Totoró, Villa Rica, Silvia y Timbio y Puerto Tejada</t>
  </si>
  <si>
    <t>Recreación y actividad física para la convivencia y paz en el Departamento del Cauca</t>
  </si>
  <si>
    <t>Formación de Campeones constructores de paz en el Departamento del Cauca</t>
  </si>
  <si>
    <t>Asistencia y desarrollo organizacional al sector deportivo en el Departamento del Cauca</t>
  </si>
</sst>
</file>

<file path=xl/styles.xml><?xml version="1.0" encoding="utf-8"?>
<styleSheet xmlns="http://schemas.openxmlformats.org/spreadsheetml/2006/main">
  <numFmts count="4">
    <numFmt numFmtId="44" formatCode="_(&quot;$&quot;* #,##0.00_);_(&quot;$&quot;* \(#,##0.00\);_(&quot;$&quot;* &quot;-&quot;??_);_(@_)"/>
    <numFmt numFmtId="43" formatCode="_(* #,##0.00_);_(* \(#,##0.00\);_(* &quot;-&quot;??_);_(@_)"/>
    <numFmt numFmtId="164" formatCode="_(&quot;$&quot;\ * #,##0_);_(&quot;$&quot;\ * \(#,##0\);_(&quot;$&quot;\ * &quot;-&quot;_);_(@_)"/>
    <numFmt numFmtId="165" formatCode="_-* #,##0.00\ _€_-;\-* #,##0.00\ _€_-;_-* &quot;-&quot;??\ _€_-;_-@_-"/>
  </numFmts>
  <fonts count="17">
    <font>
      <sz val="11"/>
      <color theme="1"/>
      <name val="Calibri"/>
      <family val="2"/>
      <scheme val="minor"/>
    </font>
    <font>
      <sz val="11"/>
      <color theme="1"/>
      <name val="Calibri"/>
      <family val="2"/>
      <scheme val="minor"/>
    </font>
    <font>
      <sz val="11"/>
      <name val="Calibri"/>
      <family val="2"/>
      <scheme val="minor"/>
    </font>
    <font>
      <b/>
      <sz val="11"/>
      <name val="Calibri"/>
      <family val="2"/>
      <scheme val="minor"/>
    </font>
    <font>
      <sz val="10"/>
      <name val="Calibri"/>
      <family val="2"/>
      <scheme val="minor"/>
    </font>
    <font>
      <sz val="14"/>
      <name val="Arial"/>
      <family val="2"/>
    </font>
    <font>
      <b/>
      <sz val="14"/>
      <name val="Arial"/>
      <family val="2"/>
    </font>
    <font>
      <sz val="10"/>
      <color indexed="8"/>
      <name val="Calibri"/>
      <family val="2"/>
      <scheme val="minor"/>
    </font>
    <font>
      <sz val="10"/>
      <color rgb="FF000000"/>
      <name val="Calibri"/>
      <family val="2"/>
      <scheme val="minor"/>
    </font>
    <font>
      <sz val="10"/>
      <color rgb="FFFF0000"/>
      <name val="Calibri"/>
      <family val="2"/>
      <scheme val="minor"/>
    </font>
    <font>
      <sz val="10"/>
      <color theme="1"/>
      <name val="Calibri"/>
      <family val="2"/>
      <scheme val="minor"/>
    </font>
    <font>
      <b/>
      <sz val="8"/>
      <color indexed="81"/>
      <name val="Tahoma"/>
    </font>
    <font>
      <sz val="8"/>
      <color indexed="81"/>
      <name val="Tahoma"/>
    </font>
    <font>
      <sz val="10"/>
      <color indexed="10"/>
      <name val="Arial"/>
      <family val="2"/>
    </font>
    <font>
      <sz val="10"/>
      <name val="Arial"/>
      <family val="2"/>
    </font>
    <font>
      <sz val="11"/>
      <color rgb="FF000000"/>
      <name val="Calibri"/>
      <family val="2"/>
      <scheme val="minor"/>
    </font>
    <font>
      <sz val="14"/>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indexed="13"/>
        <bgColor indexed="64"/>
      </patternFill>
    </fill>
    <fill>
      <patternFill patternType="solid">
        <fgColor rgb="FFFFFF00"/>
        <bgColor rgb="FFFF9900"/>
      </patternFill>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64"/>
      </bottom>
      <diagonal/>
    </border>
    <border>
      <left/>
      <right/>
      <top/>
      <bottom style="thin">
        <color auto="1"/>
      </bottom>
      <diagonal/>
    </border>
  </borders>
  <cellStyleXfs count="9">
    <xf numFmtId="0" fontId="0" fillId="0" borderId="0"/>
    <xf numFmtId="0" fontId="1" fillId="0" borderId="0"/>
    <xf numFmtId="43" fontId="1"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0" fontId="1" fillId="0" borderId="0"/>
    <xf numFmtId="44" fontId="1" fillId="0" borderId="0" applyFont="0" applyFill="0" applyBorder="0" applyAlignment="0" applyProtection="0"/>
    <xf numFmtId="44" fontId="1" fillId="0" borderId="0" applyFont="0" applyFill="0" applyBorder="0" applyAlignment="0" applyProtection="0"/>
    <xf numFmtId="165" fontId="1" fillId="0" borderId="0" applyFont="0" applyFill="0" applyBorder="0" applyAlignment="0" applyProtection="0"/>
  </cellStyleXfs>
  <cellXfs count="59">
    <xf numFmtId="0" fontId="0" fillId="0" borderId="0" xfId="0"/>
    <xf numFmtId="0" fontId="0" fillId="0" borderId="0" xfId="2" applyNumberFormat="1" applyFont="1"/>
    <xf numFmtId="0" fontId="0" fillId="2" borderId="0" xfId="2" applyNumberFormat="1" applyFont="1" applyFill="1"/>
    <xf numFmtId="0" fontId="2" fillId="2" borderId="0" xfId="2" applyNumberFormat="1" applyFont="1" applyFill="1"/>
    <xf numFmtId="0" fontId="2" fillId="2" borderId="0" xfId="2" applyNumberFormat="1" applyFont="1" applyFill="1" applyAlignment="1">
      <alignment vertical="center"/>
    </xf>
    <xf numFmtId="0" fontId="2" fillId="2" borderId="3" xfId="2" applyNumberFormat="1" applyFont="1" applyFill="1" applyBorder="1" applyAlignment="1">
      <alignment vertical="top" wrapText="1"/>
    </xf>
    <xf numFmtId="0" fontId="2" fillId="2" borderId="3" xfId="2" applyNumberFormat="1" applyFont="1" applyFill="1" applyBorder="1" applyAlignment="1">
      <alignment horizontal="left" vertical="center" wrapText="1"/>
    </xf>
    <xf numFmtId="3" fontId="2" fillId="2" borderId="3" xfId="2" applyNumberFormat="1" applyFont="1" applyFill="1" applyBorder="1" applyAlignment="1">
      <alignment horizontal="left" vertical="center" wrapText="1"/>
    </xf>
    <xf numFmtId="3" fontId="0" fillId="0" borderId="0" xfId="0" applyNumberFormat="1" applyFill="1"/>
    <xf numFmtId="0" fontId="8" fillId="5" borderId="3" xfId="2" applyNumberFormat="1" applyFont="1" applyFill="1" applyBorder="1" applyAlignment="1">
      <alignment horizontal="center" vertical="center" wrapText="1"/>
    </xf>
    <xf numFmtId="0" fontId="13" fillId="0" borderId="0" xfId="0" applyFont="1" applyAlignment="1"/>
    <xf numFmtId="3" fontId="15" fillId="0" borderId="3" xfId="0" applyNumberFormat="1" applyFont="1" applyBorder="1" applyAlignment="1">
      <alignment horizontal="right" vertical="center"/>
    </xf>
    <xf numFmtId="0" fontId="0" fillId="2" borderId="3" xfId="2" applyNumberFormat="1" applyFont="1" applyFill="1" applyBorder="1" applyAlignment="1">
      <alignment wrapText="1"/>
    </xf>
    <xf numFmtId="1" fontId="0" fillId="2" borderId="3" xfId="2" applyNumberFormat="1" applyFont="1" applyFill="1" applyBorder="1" applyAlignment="1">
      <alignment wrapText="1"/>
    </xf>
    <xf numFmtId="3" fontId="0" fillId="2" borderId="3" xfId="2" applyNumberFormat="1" applyFont="1" applyFill="1" applyBorder="1" applyAlignment="1">
      <alignment wrapText="1"/>
    </xf>
    <xf numFmtId="0" fontId="0" fillId="0" borderId="3" xfId="2" applyNumberFormat="1" applyFont="1" applyFill="1" applyBorder="1" applyAlignment="1">
      <alignment wrapText="1"/>
    </xf>
    <xf numFmtId="0" fontId="2" fillId="2" borderId="3" xfId="2" applyNumberFormat="1" applyFont="1" applyFill="1" applyBorder="1" applyAlignment="1">
      <alignment horizontal="left" vertical="top" wrapText="1"/>
    </xf>
    <xf numFmtId="0" fontId="7" fillId="4" borderId="3"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0" fillId="0" borderId="3" xfId="2" applyNumberFormat="1" applyFont="1" applyFill="1" applyBorder="1" applyAlignment="1">
      <alignment vertical="center" wrapText="1"/>
    </xf>
    <xf numFmtId="0" fontId="0" fillId="0" borderId="0" xfId="2" applyNumberFormat="1" applyFont="1" applyFill="1"/>
    <xf numFmtId="3" fontId="16" fillId="0" borderId="0" xfId="2" applyNumberFormat="1" applyFont="1"/>
    <xf numFmtId="3" fontId="0" fillId="0" borderId="3" xfId="2" applyNumberFormat="1" applyFont="1" applyFill="1" applyBorder="1" applyAlignment="1">
      <alignment vertical="center" wrapText="1"/>
    </xf>
    <xf numFmtId="0" fontId="0" fillId="2" borderId="3" xfId="2" applyNumberFormat="1" applyFont="1" applyFill="1" applyBorder="1" applyAlignment="1">
      <alignment vertical="center"/>
    </xf>
    <xf numFmtId="0" fontId="0" fillId="0" borderId="0" xfId="0" applyAlignment="1"/>
    <xf numFmtId="0" fontId="7" fillId="4" borderId="3" xfId="0" applyFont="1" applyFill="1" applyBorder="1" applyAlignment="1">
      <alignment horizontal="center" vertical="center" wrapText="1"/>
    </xf>
    <xf numFmtId="0" fontId="2" fillId="2" borderId="3" xfId="2" applyNumberFormat="1" applyFont="1" applyFill="1" applyBorder="1" applyAlignment="1">
      <alignment horizontal="left" vertical="top" wrapText="1"/>
    </xf>
    <xf numFmtId="0" fontId="4" fillId="3" borderId="3" xfId="0" applyFont="1" applyFill="1" applyBorder="1" applyAlignment="1">
      <alignment horizontal="center" vertical="center" wrapText="1"/>
    </xf>
    <xf numFmtId="0" fontId="5" fillId="0" borderId="0" xfId="0" applyFont="1" applyAlignment="1"/>
    <xf numFmtId="0" fontId="5" fillId="0" borderId="0" xfId="0" applyFont="1" applyFill="1" applyAlignment="1"/>
    <xf numFmtId="0" fontId="6" fillId="0" borderId="0" xfId="0" applyFont="1" applyAlignment="1"/>
    <xf numFmtId="0" fontId="14" fillId="0" borderId="0" xfId="0" applyFont="1" applyAlignment="1"/>
    <xf numFmtId="0" fontId="14" fillId="0" borderId="4" xfId="0" applyFont="1" applyBorder="1" applyAlignment="1"/>
    <xf numFmtId="0" fontId="2" fillId="2" borderId="3" xfId="2" applyNumberFormat="1" applyFont="1" applyFill="1" applyBorder="1" applyAlignment="1">
      <alignment horizontal="left" vertical="top" wrapText="1"/>
    </xf>
    <xf numFmtId="0" fontId="2" fillId="2" borderId="3" xfId="2" applyNumberFormat="1" applyFont="1" applyFill="1" applyBorder="1" applyAlignment="1">
      <alignment horizontal="left" vertical="top" wrapText="1"/>
    </xf>
    <xf numFmtId="3" fontId="0" fillId="0" borderId="0" xfId="2" applyNumberFormat="1" applyFont="1"/>
    <xf numFmtId="0" fontId="3" fillId="5" borderId="1" xfId="2" applyNumberFormat="1" applyFont="1" applyFill="1" applyBorder="1" applyAlignment="1">
      <alignment horizontal="center" vertical="center" wrapText="1"/>
    </xf>
    <xf numFmtId="0" fontId="3" fillId="5" borderId="2" xfId="2" applyNumberFormat="1" applyFont="1" applyFill="1" applyBorder="1" applyAlignment="1">
      <alignment horizontal="center" vertical="center" wrapText="1"/>
    </xf>
    <xf numFmtId="0" fontId="5" fillId="0" borderId="0" xfId="0" applyFont="1" applyAlignment="1">
      <alignment horizontal="center"/>
    </xf>
    <xf numFmtId="0" fontId="5" fillId="0" borderId="0" xfId="0" applyFont="1" applyFill="1" applyAlignment="1">
      <alignment horizontal="center"/>
    </xf>
    <xf numFmtId="0" fontId="6" fillId="0" borderId="0" xfId="0" applyFont="1" applyAlignment="1">
      <alignment horizontal="center"/>
    </xf>
    <xf numFmtId="0" fontId="14" fillId="0" borderId="0" xfId="0" applyFont="1" applyAlignment="1">
      <alignment horizontal="left"/>
    </xf>
    <xf numFmtId="0" fontId="3" fillId="3" borderId="1" xfId="2" applyNumberFormat="1" applyFont="1" applyFill="1" applyBorder="1" applyAlignment="1">
      <alignment horizontal="center" vertical="center" wrapText="1"/>
    </xf>
    <xf numFmtId="0" fontId="3" fillId="3" borderId="2" xfId="2" applyNumberFormat="1" applyFont="1" applyFill="1" applyBorder="1" applyAlignment="1">
      <alignment horizontal="center" vertical="center" wrapText="1"/>
    </xf>
    <xf numFmtId="0" fontId="4" fillId="4" borderId="3"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4" fillId="4" borderId="3" xfId="0" applyFont="1" applyFill="1" applyBorder="1" applyAlignment="1">
      <alignment horizontal="center" vertical="center"/>
    </xf>
    <xf numFmtId="0" fontId="10" fillId="4" borderId="3" xfId="0" applyFont="1" applyFill="1" applyBorder="1" applyAlignment="1">
      <alignment horizontal="center" vertical="center"/>
    </xf>
    <xf numFmtId="0" fontId="2" fillId="2" borderId="3" xfId="2" applyNumberFormat="1" applyFont="1" applyFill="1" applyBorder="1" applyAlignment="1">
      <alignment horizontal="center" vertical="top" wrapText="1"/>
    </xf>
    <xf numFmtId="0" fontId="2" fillId="2" borderId="3" xfId="2" applyNumberFormat="1" applyFont="1" applyFill="1" applyBorder="1" applyAlignment="1">
      <alignment horizontal="left" vertical="top" wrapText="1"/>
    </xf>
    <xf numFmtId="0" fontId="4" fillId="4" borderId="1"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3" fillId="0" borderId="0" xfId="0" applyFont="1" applyAlignment="1">
      <alignment horizontal="left"/>
    </xf>
    <xf numFmtId="0" fontId="14" fillId="0" borderId="0" xfId="0" applyFont="1" applyAlignment="1">
      <alignment horizontal="center"/>
    </xf>
    <xf numFmtId="0" fontId="0" fillId="0" borderId="0" xfId="0" applyAlignment="1">
      <alignment horizontal="center"/>
    </xf>
  </cellXfs>
  <cellStyles count="9">
    <cellStyle name="Millares" xfId="2" builtinId="3"/>
    <cellStyle name="Millares 2" xfId="8"/>
    <cellStyle name="Moneda [0] 2" xfId="3"/>
    <cellStyle name="Moneda 2" xfId="4"/>
    <cellStyle name="Moneda 3" xfId="7"/>
    <cellStyle name="Moneda 4" xfId="6"/>
    <cellStyle name="Normal" xfId="0" builtinId="0"/>
    <cellStyle name="Normal 14" xfId="5"/>
    <cellStyle name="Normal 2" xfId="1"/>
  </cellStyles>
  <dxfs count="0"/>
  <tableStyles count="0" defaultTableStyle="TableStyleMedium2" defaultPivotStyle="PivotStyleLight16"/>
  <colors>
    <mruColors>
      <color rgb="FFFFFF00"/>
      <color rgb="FFFDCFF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261938</xdr:colOff>
      <xdr:row>0</xdr:row>
      <xdr:rowOff>71438</xdr:rowOff>
    </xdr:from>
    <xdr:to>
      <xdr:col>2</xdr:col>
      <xdr:colOff>678210</xdr:colOff>
      <xdr:row>4</xdr:row>
      <xdr:rowOff>220985</xdr:rowOff>
    </xdr:to>
    <xdr:pic>
      <xdr:nvPicPr>
        <xdr:cNvPr id="2" name="1 Imagen" descr="C:\Users\TALENTOS\Desktop\CLAUDIA MECI 2016\OFICIOS OFICINS 2016\indeportes2016_color-01.png"/>
        <xdr:cNvPicPr>
          <a:picLocks noChangeAspect="1" noChangeArrowheads="1"/>
        </xdr:cNvPicPr>
      </xdr:nvPicPr>
      <xdr:blipFill>
        <a:blip xmlns:r="http://schemas.openxmlformats.org/officeDocument/2006/relationships" r:embed="rId1"/>
        <a:srcRect/>
        <a:stretch>
          <a:fillRect/>
        </a:stretch>
      </xdr:blipFill>
      <xdr:spPr bwMode="auto">
        <a:xfrm>
          <a:off x="261938" y="71438"/>
          <a:ext cx="1821210" cy="1006797"/>
        </a:xfrm>
        <a:prstGeom prst="rect">
          <a:avLst/>
        </a:prstGeom>
        <a:noFill/>
        <a:ln w="9525">
          <a:noFill/>
          <a:miter lim="800000"/>
          <a:headEnd/>
          <a:tailEnd/>
        </a:ln>
      </xdr:spPr>
    </xdr:pic>
    <xdr:clientData/>
  </xdr:twoCellAnchor>
  <xdr:twoCellAnchor editAs="oneCell">
    <xdr:from>
      <xdr:col>13</xdr:col>
      <xdr:colOff>0</xdr:colOff>
      <xdr:row>1</xdr:row>
      <xdr:rowOff>0</xdr:rowOff>
    </xdr:from>
    <xdr:to>
      <xdr:col>13</xdr:col>
      <xdr:colOff>1600200</xdr:colOff>
      <xdr:row>5</xdr:row>
      <xdr:rowOff>49815</xdr:rowOff>
    </xdr:to>
    <xdr:pic>
      <xdr:nvPicPr>
        <xdr:cNvPr id="3" name="2 Imagen" descr="C:\Users\TALENTOS\Desktop\CLAUDIA MECI 2016\LOGOS 2016\cauca_territorio_paz.png"/>
        <xdr:cNvPicPr>
          <a:picLocks noChangeAspect="1" noChangeArrowheads="1"/>
        </xdr:cNvPicPr>
      </xdr:nvPicPr>
      <xdr:blipFill>
        <a:blip xmlns:r="http://schemas.openxmlformats.org/officeDocument/2006/relationships" r:embed="rId2"/>
        <a:srcRect/>
        <a:stretch>
          <a:fillRect/>
        </a:stretch>
      </xdr:blipFill>
      <xdr:spPr bwMode="auto">
        <a:xfrm>
          <a:off x="13311188" y="190500"/>
          <a:ext cx="1600200" cy="95469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630585</xdr:colOff>
      <xdr:row>4</xdr:row>
      <xdr:rowOff>54297</xdr:rowOff>
    </xdr:to>
    <xdr:pic>
      <xdr:nvPicPr>
        <xdr:cNvPr id="2" name="1 Imagen" descr="C:\Users\TALENTOS\Desktop\CLAUDIA MECI 2016\OFICIOS OFICINS 2016\indeportes2016_color-01.png"/>
        <xdr:cNvPicPr>
          <a:picLocks noChangeAspect="1" noChangeArrowheads="1"/>
        </xdr:cNvPicPr>
      </xdr:nvPicPr>
      <xdr:blipFill>
        <a:blip xmlns:r="http://schemas.openxmlformats.org/officeDocument/2006/relationships" r:embed="rId1"/>
        <a:srcRect/>
        <a:stretch>
          <a:fillRect/>
        </a:stretch>
      </xdr:blipFill>
      <xdr:spPr bwMode="auto">
        <a:xfrm>
          <a:off x="0" y="0"/>
          <a:ext cx="1818409" cy="950768"/>
        </a:xfrm>
        <a:prstGeom prst="rect">
          <a:avLst/>
        </a:prstGeom>
        <a:noFill/>
        <a:ln w="9525">
          <a:noFill/>
          <a:miter lim="800000"/>
          <a:headEnd/>
          <a:tailEnd/>
        </a:ln>
      </xdr:spPr>
    </xdr:pic>
    <xdr:clientData/>
  </xdr:twoCellAnchor>
  <xdr:twoCellAnchor editAs="oneCell">
    <xdr:from>
      <xdr:col>13</xdr:col>
      <xdr:colOff>0</xdr:colOff>
      <xdr:row>1</xdr:row>
      <xdr:rowOff>0</xdr:rowOff>
    </xdr:from>
    <xdr:to>
      <xdr:col>13</xdr:col>
      <xdr:colOff>1600200</xdr:colOff>
      <xdr:row>5</xdr:row>
      <xdr:rowOff>49815</xdr:rowOff>
    </xdr:to>
    <xdr:pic>
      <xdr:nvPicPr>
        <xdr:cNvPr id="3" name="2 Imagen" descr="C:\Users\TALENTOS\Desktop\CLAUDIA MECI 2016\LOGOS 2016\cauca_territorio_paz.png"/>
        <xdr:cNvPicPr>
          <a:picLocks noChangeAspect="1" noChangeArrowheads="1"/>
        </xdr:cNvPicPr>
      </xdr:nvPicPr>
      <xdr:blipFill>
        <a:blip xmlns:r="http://schemas.openxmlformats.org/officeDocument/2006/relationships" r:embed="rId2"/>
        <a:srcRect/>
        <a:stretch>
          <a:fillRect/>
        </a:stretch>
      </xdr:blipFill>
      <xdr:spPr bwMode="auto">
        <a:xfrm>
          <a:off x="14455588" y="224118"/>
          <a:ext cx="1600200" cy="912668"/>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dimension ref="A2:AZ31"/>
  <sheetViews>
    <sheetView tabSelected="1" topLeftCell="W19" zoomScale="85" zoomScaleNormal="85" workbookViewId="0">
      <selection activeCell="AE20" sqref="AE20"/>
    </sheetView>
  </sheetViews>
  <sheetFormatPr baseColWidth="10" defaultColWidth="17" defaultRowHeight="15"/>
  <cols>
    <col min="1" max="1" width="10" style="3" customWidth="1"/>
    <col min="2" max="2" width="11" style="3" customWidth="1"/>
    <col min="3" max="3" width="17" style="3"/>
    <col min="4" max="4" width="15.140625" style="3" customWidth="1"/>
    <col min="5" max="5" width="14.42578125" style="3" customWidth="1"/>
    <col min="6" max="6" width="14.85546875" style="3" customWidth="1"/>
    <col min="7" max="7" width="17" style="3"/>
    <col min="8" max="8" width="23.140625" style="4" customWidth="1"/>
    <col min="9" max="9" width="21.7109375" style="3" customWidth="1"/>
    <col min="10" max="11" width="17" style="3"/>
    <col min="12" max="12" width="11.5703125" style="3" customWidth="1"/>
    <col min="13" max="13" width="9.42578125" style="1" customWidth="1"/>
    <col min="14" max="14" width="35.28515625" style="1" customWidth="1"/>
    <col min="15" max="15" width="10" style="1" customWidth="1"/>
    <col min="16" max="16" width="15.140625" style="1" customWidth="1"/>
    <col min="17" max="17" width="21.42578125" style="1" customWidth="1"/>
    <col min="18" max="18" width="20.85546875" style="1" customWidth="1"/>
    <col min="19" max="20" width="17" style="1"/>
    <col min="21" max="21" width="14.42578125" style="1" customWidth="1"/>
    <col min="22" max="22" width="15.85546875" style="1" customWidth="1"/>
    <col min="23" max="24" width="15.5703125" style="1" customWidth="1"/>
    <col min="25" max="25" width="16.28515625" style="1" customWidth="1"/>
    <col min="26" max="27" width="14.85546875" style="1" customWidth="1"/>
    <col min="28" max="28" width="16.28515625" style="1" customWidth="1"/>
    <col min="29" max="29" width="17" style="1"/>
    <col min="30" max="30" width="17.7109375" style="1" customWidth="1"/>
    <col min="31" max="31" width="24.42578125" style="1" customWidth="1"/>
    <col min="32" max="32" width="19.140625" style="1" customWidth="1"/>
    <col min="33" max="33" width="21.7109375" style="1" customWidth="1"/>
    <col min="34" max="36" width="17" style="1"/>
    <col min="37" max="37" width="21.140625" style="1" customWidth="1"/>
    <col min="38" max="49" width="0" style="1" hidden="1" customWidth="1"/>
    <col min="50" max="50" width="17" style="1"/>
    <col min="51" max="51" width="66.85546875" style="1" customWidth="1"/>
    <col min="52" max="52" width="17" style="20"/>
    <col min="53" max="16384" width="17" style="1"/>
  </cols>
  <sheetData>
    <row r="2" spans="1:52" ht="18">
      <c r="A2" s="38" t="s">
        <v>68</v>
      </c>
      <c r="B2" s="38"/>
      <c r="C2" s="38"/>
      <c r="D2" s="38"/>
      <c r="E2" s="38"/>
      <c r="F2" s="38"/>
      <c r="G2" s="38"/>
      <c r="H2" s="38"/>
      <c r="I2" s="38"/>
      <c r="J2" s="38"/>
      <c r="K2" s="38"/>
      <c r="L2" s="38"/>
    </row>
    <row r="3" spans="1:52" ht="18">
      <c r="A3" s="39" t="s">
        <v>69</v>
      </c>
      <c r="B3" s="39"/>
      <c r="C3" s="39"/>
      <c r="D3" s="39"/>
      <c r="E3" s="39"/>
      <c r="F3" s="39"/>
      <c r="G3" s="39"/>
      <c r="H3" s="39"/>
      <c r="I3" s="39"/>
      <c r="J3" s="39"/>
      <c r="K3" s="39"/>
      <c r="L3" s="39"/>
    </row>
    <row r="4" spans="1:52">
      <c r="A4" s="8"/>
    </row>
    <row r="5" spans="1:52" ht="18">
      <c r="A5" s="40" t="s">
        <v>70</v>
      </c>
      <c r="B5" s="40"/>
      <c r="C5" s="40"/>
      <c r="D5" s="40"/>
      <c r="E5" s="40"/>
      <c r="F5" s="40"/>
      <c r="G5" s="40"/>
      <c r="H5" s="40"/>
      <c r="I5" s="40"/>
      <c r="J5" s="40"/>
      <c r="K5" s="40"/>
      <c r="L5" s="40"/>
    </row>
    <row r="6" spans="1:52" ht="18">
      <c r="A6" s="38" t="s">
        <v>145</v>
      </c>
      <c r="B6" s="38"/>
      <c r="C6" s="38"/>
      <c r="D6" s="38"/>
      <c r="E6" s="38"/>
      <c r="F6" s="38"/>
      <c r="G6" s="38"/>
      <c r="H6" s="38"/>
      <c r="I6" s="38"/>
      <c r="J6" s="38"/>
      <c r="K6" s="38"/>
      <c r="L6" s="38"/>
    </row>
    <row r="7" spans="1:52">
      <c r="A7" s="41" t="s">
        <v>157</v>
      </c>
      <c r="B7" s="41"/>
      <c r="C7" s="41"/>
      <c r="D7" s="41"/>
      <c r="E7" s="41"/>
      <c r="F7" s="41"/>
      <c r="G7" s="41"/>
      <c r="H7" s="41"/>
      <c r="I7" s="41"/>
      <c r="J7" s="41"/>
      <c r="K7" s="41"/>
      <c r="L7" s="41"/>
      <c r="M7" s="41"/>
    </row>
    <row r="8" spans="1:52">
      <c r="A8" s="41" t="s">
        <v>113</v>
      </c>
      <c r="B8" s="41"/>
      <c r="C8" s="41"/>
      <c r="D8" s="41"/>
      <c r="E8" s="41"/>
      <c r="F8" s="41"/>
      <c r="G8" s="41"/>
      <c r="H8" s="41"/>
      <c r="I8" s="41"/>
      <c r="J8" s="41"/>
      <c r="K8" s="41"/>
      <c r="L8" s="41"/>
      <c r="M8" s="41"/>
    </row>
    <row r="9" spans="1:52" ht="31.5" customHeight="1">
      <c r="A9" s="42" t="s">
        <v>4</v>
      </c>
      <c r="B9" s="42" t="s">
        <v>5</v>
      </c>
      <c r="C9" s="36" t="s">
        <v>0</v>
      </c>
      <c r="D9" s="36" t="s">
        <v>1</v>
      </c>
      <c r="E9" s="36" t="s">
        <v>2</v>
      </c>
      <c r="F9" s="36" t="s">
        <v>3</v>
      </c>
      <c r="G9" s="36" t="s">
        <v>6</v>
      </c>
      <c r="H9" s="36" t="s">
        <v>7</v>
      </c>
      <c r="I9" s="36" t="s">
        <v>8</v>
      </c>
      <c r="J9" s="36" t="s">
        <v>9</v>
      </c>
      <c r="K9" s="36" t="s">
        <v>67</v>
      </c>
      <c r="L9" s="36" t="s">
        <v>66</v>
      </c>
      <c r="M9" s="53" t="s">
        <v>71</v>
      </c>
      <c r="N9" s="55" t="s">
        <v>8</v>
      </c>
      <c r="O9" s="55"/>
      <c r="P9" s="55" t="s">
        <v>144</v>
      </c>
      <c r="Q9" s="44" t="s">
        <v>72</v>
      </c>
      <c r="R9" s="44"/>
      <c r="S9" s="44"/>
      <c r="T9" s="44"/>
      <c r="U9" s="44"/>
      <c r="V9" s="44"/>
      <c r="W9" s="44"/>
      <c r="X9" s="44"/>
      <c r="Y9" s="44"/>
      <c r="Z9" s="44"/>
      <c r="AA9" s="44"/>
      <c r="AB9" s="44"/>
      <c r="AC9" s="44"/>
      <c r="AD9" s="44"/>
      <c r="AE9" s="44" t="s">
        <v>73</v>
      </c>
      <c r="AF9" s="44" t="s">
        <v>74</v>
      </c>
      <c r="AG9" s="44" t="s">
        <v>120</v>
      </c>
      <c r="AH9" s="50" t="s">
        <v>105</v>
      </c>
      <c r="AI9" s="44" t="s">
        <v>75</v>
      </c>
      <c r="AJ9" s="44" t="s">
        <v>76</v>
      </c>
      <c r="AK9" s="44" t="s">
        <v>77</v>
      </c>
      <c r="AL9" s="45" t="s">
        <v>78</v>
      </c>
      <c r="AM9" s="45"/>
      <c r="AN9" s="45"/>
      <c r="AO9" s="45"/>
      <c r="AP9" s="45"/>
      <c r="AQ9" s="45"/>
      <c r="AR9" s="45"/>
      <c r="AS9" s="45"/>
      <c r="AT9" s="45"/>
      <c r="AU9" s="45"/>
      <c r="AV9" s="45"/>
      <c r="AW9" s="45"/>
      <c r="AX9" s="45" t="s">
        <v>106</v>
      </c>
      <c r="AY9" s="46" t="s">
        <v>79</v>
      </c>
    </row>
    <row r="10" spans="1:52" ht="99" customHeight="1">
      <c r="A10" s="43"/>
      <c r="B10" s="43"/>
      <c r="C10" s="37"/>
      <c r="D10" s="37"/>
      <c r="E10" s="37"/>
      <c r="F10" s="37"/>
      <c r="G10" s="37"/>
      <c r="H10" s="37"/>
      <c r="I10" s="37"/>
      <c r="J10" s="37"/>
      <c r="K10" s="37"/>
      <c r="L10" s="37"/>
      <c r="M10" s="54"/>
      <c r="N10" s="18" t="s">
        <v>80</v>
      </c>
      <c r="O10" s="18" t="s">
        <v>81</v>
      </c>
      <c r="P10" s="55"/>
      <c r="Q10" s="9" t="s">
        <v>82</v>
      </c>
      <c r="R10" s="9" t="s">
        <v>83</v>
      </c>
      <c r="S10" s="9" t="s">
        <v>84</v>
      </c>
      <c r="T10" s="9" t="s">
        <v>85</v>
      </c>
      <c r="U10" s="9" t="s">
        <v>86</v>
      </c>
      <c r="V10" s="9" t="s">
        <v>87</v>
      </c>
      <c r="W10" s="9" t="s">
        <v>88</v>
      </c>
      <c r="X10" s="9" t="s">
        <v>89</v>
      </c>
      <c r="Y10" s="9" t="s">
        <v>90</v>
      </c>
      <c r="Z10" s="9" t="s">
        <v>91</v>
      </c>
      <c r="AA10" s="9" t="s">
        <v>92</v>
      </c>
      <c r="AB10" s="9" t="s">
        <v>93</v>
      </c>
      <c r="AC10" s="9" t="s">
        <v>94</v>
      </c>
      <c r="AD10" s="9" t="s">
        <v>95</v>
      </c>
      <c r="AE10" s="44"/>
      <c r="AF10" s="44"/>
      <c r="AG10" s="44"/>
      <c r="AH10" s="51"/>
      <c r="AI10" s="44"/>
      <c r="AJ10" s="44"/>
      <c r="AK10" s="52"/>
      <c r="AL10" s="17" t="s">
        <v>96</v>
      </c>
      <c r="AM10" s="17" t="s">
        <v>97</v>
      </c>
      <c r="AN10" s="17" t="s">
        <v>98</v>
      </c>
      <c r="AO10" s="17" t="s">
        <v>99</v>
      </c>
      <c r="AP10" s="17" t="s">
        <v>98</v>
      </c>
      <c r="AQ10" s="17" t="s">
        <v>100</v>
      </c>
      <c r="AR10" s="17" t="s">
        <v>100</v>
      </c>
      <c r="AS10" s="17" t="s">
        <v>99</v>
      </c>
      <c r="AT10" s="17" t="s">
        <v>101</v>
      </c>
      <c r="AU10" s="17" t="s">
        <v>102</v>
      </c>
      <c r="AV10" s="17" t="s">
        <v>103</v>
      </c>
      <c r="AW10" s="17" t="s">
        <v>104</v>
      </c>
      <c r="AX10" s="45"/>
      <c r="AY10" s="47"/>
    </row>
    <row r="11" spans="1:52" s="2" customFormat="1" ht="330" customHeight="1">
      <c r="A11" s="5" t="s">
        <v>37</v>
      </c>
      <c r="B11" s="5" t="s">
        <v>16</v>
      </c>
      <c r="C11" s="48" t="s">
        <v>143</v>
      </c>
      <c r="D11" s="48" t="s">
        <v>17</v>
      </c>
      <c r="E11" s="48" t="s">
        <v>15</v>
      </c>
      <c r="F11" s="5" t="s">
        <v>38</v>
      </c>
      <c r="G11" s="49" t="s">
        <v>18</v>
      </c>
      <c r="H11" s="16" t="s">
        <v>63</v>
      </c>
      <c r="I11" s="16" t="s">
        <v>39</v>
      </c>
      <c r="J11" s="6" t="s">
        <v>10</v>
      </c>
      <c r="K11" s="6" t="s">
        <v>114</v>
      </c>
      <c r="L11" s="7">
        <v>20</v>
      </c>
      <c r="M11" s="6">
        <v>5</v>
      </c>
      <c r="N11" s="16" t="s">
        <v>39</v>
      </c>
      <c r="O11" s="23">
        <v>22</v>
      </c>
      <c r="P11" s="11">
        <v>353757</v>
      </c>
      <c r="Q11" s="19"/>
      <c r="R11" s="19"/>
      <c r="S11" s="19">
        <v>353757</v>
      </c>
      <c r="T11" s="19"/>
      <c r="U11" s="19"/>
      <c r="V11" s="19"/>
      <c r="W11" s="19"/>
      <c r="X11" s="19"/>
      <c r="Y11" s="19"/>
      <c r="Z11" s="19"/>
      <c r="AA11" s="19"/>
      <c r="AB11" s="19"/>
      <c r="AC11" s="19"/>
      <c r="AD11" s="19"/>
      <c r="AE11" s="12" t="s">
        <v>166</v>
      </c>
      <c r="AF11" s="12"/>
      <c r="AG11" s="12" t="s">
        <v>155</v>
      </c>
      <c r="AH11" s="12" t="s">
        <v>116</v>
      </c>
      <c r="AI11" s="12">
        <v>894751</v>
      </c>
      <c r="AJ11" s="14">
        <f>P11</f>
        <v>353757</v>
      </c>
      <c r="AK11" s="12" t="s">
        <v>147</v>
      </c>
      <c r="AL11" s="12"/>
      <c r="AM11" s="12" t="s">
        <v>117</v>
      </c>
      <c r="AN11" s="12" t="s">
        <v>117</v>
      </c>
      <c r="AO11" s="12" t="s">
        <v>117</v>
      </c>
      <c r="AP11" s="12" t="s">
        <v>117</v>
      </c>
      <c r="AQ11" s="12" t="s">
        <v>117</v>
      </c>
      <c r="AR11" s="12" t="s">
        <v>117</v>
      </c>
      <c r="AS11" s="12" t="s">
        <v>117</v>
      </c>
      <c r="AT11" s="12" t="s">
        <v>117</v>
      </c>
      <c r="AU11" s="12" t="s">
        <v>117</v>
      </c>
      <c r="AV11" s="12" t="s">
        <v>117</v>
      </c>
      <c r="AW11" s="12" t="s">
        <v>117</v>
      </c>
      <c r="AX11" s="12" t="s">
        <v>118</v>
      </c>
      <c r="AY11" s="12" t="s">
        <v>150</v>
      </c>
      <c r="AZ11" s="20"/>
    </row>
    <row r="12" spans="1:52" s="2" customFormat="1" ht="108" customHeight="1">
      <c r="A12" s="5" t="s">
        <v>37</v>
      </c>
      <c r="B12" s="5" t="s">
        <v>16</v>
      </c>
      <c r="C12" s="48"/>
      <c r="D12" s="48"/>
      <c r="E12" s="48"/>
      <c r="F12" s="5" t="s">
        <v>38</v>
      </c>
      <c r="G12" s="49"/>
      <c r="H12" s="16" t="s">
        <v>59</v>
      </c>
      <c r="I12" s="16" t="s">
        <v>60</v>
      </c>
      <c r="J12" s="6" t="s">
        <v>19</v>
      </c>
      <c r="K12" s="6" t="s">
        <v>115</v>
      </c>
      <c r="L12" s="7">
        <v>42</v>
      </c>
      <c r="M12" s="6">
        <v>42</v>
      </c>
      <c r="N12" s="16" t="s">
        <v>60</v>
      </c>
      <c r="O12" s="23">
        <v>42</v>
      </c>
      <c r="P12" s="11">
        <v>353757</v>
      </c>
      <c r="Q12" s="19"/>
      <c r="R12" s="19"/>
      <c r="S12" s="19">
        <v>353757</v>
      </c>
      <c r="T12" s="19"/>
      <c r="U12" s="19"/>
      <c r="V12" s="19"/>
      <c r="W12" s="19"/>
      <c r="X12" s="19"/>
      <c r="Y12" s="19"/>
      <c r="Z12" s="19"/>
      <c r="AA12" s="19"/>
      <c r="AB12" s="19"/>
      <c r="AC12" s="19"/>
      <c r="AD12" s="19"/>
      <c r="AE12" s="12" t="s">
        <v>166</v>
      </c>
      <c r="AF12" s="12"/>
      <c r="AG12" s="12" t="s">
        <v>121</v>
      </c>
      <c r="AH12" s="12" t="s">
        <v>116</v>
      </c>
      <c r="AI12" s="12">
        <v>500</v>
      </c>
      <c r="AJ12" s="14">
        <f t="shared" ref="AJ12:AJ24" si="0">P12</f>
        <v>353757</v>
      </c>
      <c r="AK12" s="12" t="s">
        <v>119</v>
      </c>
      <c r="AL12" s="12"/>
      <c r="AM12" s="12"/>
      <c r="AN12" s="12"/>
      <c r="AO12" s="12"/>
      <c r="AP12" s="12"/>
      <c r="AQ12" s="12" t="s">
        <v>117</v>
      </c>
      <c r="AR12" s="12" t="s">
        <v>117</v>
      </c>
      <c r="AS12" s="12" t="s">
        <v>117</v>
      </c>
      <c r="AT12" s="12" t="s">
        <v>117</v>
      </c>
      <c r="AU12" s="12" t="s">
        <v>117</v>
      </c>
      <c r="AV12" s="12" t="s">
        <v>117</v>
      </c>
      <c r="AW12" s="12" t="s">
        <v>117</v>
      </c>
      <c r="AX12" s="12" t="s">
        <v>118</v>
      </c>
      <c r="AY12" s="12" t="s">
        <v>150</v>
      </c>
      <c r="AZ12" s="20"/>
    </row>
    <row r="13" spans="1:52" s="2" customFormat="1" ht="204.75" customHeight="1">
      <c r="A13" s="5" t="s">
        <v>37</v>
      </c>
      <c r="B13" s="5" t="s">
        <v>16</v>
      </c>
      <c r="C13" s="48" t="s">
        <v>20</v>
      </c>
      <c r="D13" s="48" t="s">
        <v>21</v>
      </c>
      <c r="E13" s="48" t="s">
        <v>22</v>
      </c>
      <c r="F13" s="5" t="s">
        <v>40</v>
      </c>
      <c r="G13" s="49" t="s">
        <v>41</v>
      </c>
      <c r="H13" s="34" t="s">
        <v>64</v>
      </c>
      <c r="I13" s="16" t="s">
        <v>65</v>
      </c>
      <c r="J13" s="6" t="s">
        <v>11</v>
      </c>
      <c r="K13" s="6" t="s">
        <v>114</v>
      </c>
      <c r="L13" s="7">
        <v>1587</v>
      </c>
      <c r="M13" s="6">
        <v>500</v>
      </c>
      <c r="N13" s="16" t="s">
        <v>65</v>
      </c>
      <c r="O13" s="23">
        <v>5046</v>
      </c>
      <c r="P13" s="11">
        <v>144778</v>
      </c>
      <c r="Q13" s="19">
        <v>43433</v>
      </c>
      <c r="R13" s="19"/>
      <c r="S13" s="19"/>
      <c r="T13" s="19"/>
      <c r="U13" s="19"/>
      <c r="V13" s="19"/>
      <c r="W13" s="19"/>
      <c r="X13" s="19"/>
      <c r="Y13" s="19"/>
      <c r="Z13" s="19"/>
      <c r="AA13" s="19"/>
      <c r="AB13" s="22">
        <f>+P13-Q13</f>
        <v>101345</v>
      </c>
      <c r="AC13" s="19"/>
      <c r="AD13" s="19"/>
      <c r="AE13" s="12" t="s">
        <v>164</v>
      </c>
      <c r="AF13" s="13"/>
      <c r="AG13" s="15" t="s">
        <v>158</v>
      </c>
      <c r="AH13" s="15" t="s">
        <v>160</v>
      </c>
      <c r="AI13" s="12">
        <v>5046</v>
      </c>
      <c r="AJ13" s="14">
        <f t="shared" si="0"/>
        <v>144778</v>
      </c>
      <c r="AK13" s="12" t="s">
        <v>137</v>
      </c>
      <c r="AL13" s="12"/>
      <c r="AM13" s="12"/>
      <c r="AN13" s="12"/>
      <c r="AO13" s="12"/>
      <c r="AP13" s="12"/>
      <c r="AQ13" s="12" t="s">
        <v>117</v>
      </c>
      <c r="AR13" s="12" t="s">
        <v>117</v>
      </c>
      <c r="AS13" s="12" t="s">
        <v>117</v>
      </c>
      <c r="AT13" s="12" t="s">
        <v>117</v>
      </c>
      <c r="AU13" s="12" t="s">
        <v>117</v>
      </c>
      <c r="AV13" s="12" t="s">
        <v>117</v>
      </c>
      <c r="AW13" s="12" t="s">
        <v>117</v>
      </c>
      <c r="AX13" s="12" t="s">
        <v>118</v>
      </c>
      <c r="AY13" s="12" t="s">
        <v>151</v>
      </c>
      <c r="AZ13" s="20"/>
    </row>
    <row r="14" spans="1:52" s="2" customFormat="1" ht="173.25" customHeight="1">
      <c r="A14" s="5" t="s">
        <v>37</v>
      </c>
      <c r="B14" s="5" t="s">
        <v>16</v>
      </c>
      <c r="C14" s="48"/>
      <c r="D14" s="48"/>
      <c r="E14" s="48"/>
      <c r="F14" s="5" t="s">
        <v>40</v>
      </c>
      <c r="G14" s="49"/>
      <c r="H14" s="16" t="s">
        <v>42</v>
      </c>
      <c r="I14" s="16" t="s">
        <v>43</v>
      </c>
      <c r="J14" s="6" t="s">
        <v>12</v>
      </c>
      <c r="K14" s="6" t="s">
        <v>114</v>
      </c>
      <c r="L14" s="7">
        <v>25596</v>
      </c>
      <c r="M14" s="6">
        <v>6399</v>
      </c>
      <c r="N14" s="16" t="s">
        <v>43</v>
      </c>
      <c r="O14" s="23">
        <v>86386</v>
      </c>
      <c r="P14" s="11">
        <v>275810</v>
      </c>
      <c r="Q14" s="19">
        <f>+P14*0.3</f>
        <v>82743</v>
      </c>
      <c r="R14" s="19"/>
      <c r="S14" s="19"/>
      <c r="T14" s="19"/>
      <c r="U14" s="19"/>
      <c r="V14" s="19"/>
      <c r="W14" s="19"/>
      <c r="X14" s="19"/>
      <c r="Y14" s="19"/>
      <c r="Z14" s="19"/>
      <c r="AA14" s="19"/>
      <c r="AB14" s="22">
        <f>+P14-Q14</f>
        <v>193067</v>
      </c>
      <c r="AC14" s="19"/>
      <c r="AD14" s="19"/>
      <c r="AE14" s="12" t="s">
        <v>164</v>
      </c>
      <c r="AF14" s="13"/>
      <c r="AG14" s="15" t="s">
        <v>159</v>
      </c>
      <c r="AH14" s="15" t="s">
        <v>161</v>
      </c>
      <c r="AI14" s="12">
        <v>86386</v>
      </c>
      <c r="AJ14" s="14">
        <f t="shared" si="0"/>
        <v>275810</v>
      </c>
      <c r="AK14" s="12" t="s">
        <v>138</v>
      </c>
      <c r="AL14" s="12"/>
      <c r="AM14" s="12"/>
      <c r="AN14" s="12" t="s">
        <v>117</v>
      </c>
      <c r="AO14" s="12" t="s">
        <v>117</v>
      </c>
      <c r="AP14" s="12" t="s">
        <v>117</v>
      </c>
      <c r="AQ14" s="12" t="s">
        <v>117</v>
      </c>
      <c r="AR14" s="12" t="s">
        <v>117</v>
      </c>
      <c r="AS14" s="12" t="s">
        <v>117</v>
      </c>
      <c r="AT14" s="12" t="s">
        <v>117</v>
      </c>
      <c r="AU14" s="12" t="s">
        <v>117</v>
      </c>
      <c r="AV14" s="12" t="s">
        <v>117</v>
      </c>
      <c r="AW14" s="12" t="s">
        <v>117</v>
      </c>
      <c r="AX14" s="12" t="s">
        <v>118</v>
      </c>
      <c r="AY14" s="12" t="s">
        <v>151</v>
      </c>
      <c r="AZ14" s="20"/>
    </row>
    <row r="15" spans="1:52" s="2" customFormat="1" ht="186.75" customHeight="1">
      <c r="A15" s="5" t="s">
        <v>37</v>
      </c>
      <c r="B15" s="5" t="s">
        <v>16</v>
      </c>
      <c r="C15" s="48"/>
      <c r="D15" s="48"/>
      <c r="E15" s="48"/>
      <c r="F15" s="5" t="s">
        <v>40</v>
      </c>
      <c r="G15" s="49"/>
      <c r="H15" s="16" t="s">
        <v>44</v>
      </c>
      <c r="I15" s="16" t="s">
        <v>45</v>
      </c>
      <c r="J15" s="6" t="s">
        <v>13</v>
      </c>
      <c r="K15" s="6" t="s">
        <v>114</v>
      </c>
      <c r="L15" s="7">
        <v>976</v>
      </c>
      <c r="M15" s="6">
        <v>300</v>
      </c>
      <c r="N15" s="16" t="s">
        <v>45</v>
      </c>
      <c r="O15" s="23">
        <v>3126</v>
      </c>
      <c r="P15" s="11">
        <v>145936</v>
      </c>
      <c r="Q15" s="19">
        <f>+P15*0.3</f>
        <v>43780.799999999996</v>
      </c>
      <c r="R15" s="19"/>
      <c r="S15" s="19"/>
      <c r="T15" s="19"/>
      <c r="U15" s="19"/>
      <c r="V15" s="19"/>
      <c r="W15" s="19"/>
      <c r="X15" s="19"/>
      <c r="Y15" s="19"/>
      <c r="Z15" s="19"/>
      <c r="AA15" s="19"/>
      <c r="AB15" s="19">
        <f>+P15*0.7</f>
        <v>102155.2</v>
      </c>
      <c r="AC15" s="19"/>
      <c r="AD15" s="19"/>
      <c r="AE15" s="12" t="s">
        <v>164</v>
      </c>
      <c r="AF15" s="13"/>
      <c r="AG15" s="15" t="s">
        <v>163</v>
      </c>
      <c r="AH15" s="15" t="s">
        <v>135</v>
      </c>
      <c r="AI15" s="12">
        <v>3126</v>
      </c>
      <c r="AJ15" s="14">
        <f t="shared" si="0"/>
        <v>145936</v>
      </c>
      <c r="AK15" s="12" t="s">
        <v>139</v>
      </c>
      <c r="AL15" s="12"/>
      <c r="AM15" s="12"/>
      <c r="AN15" s="12"/>
      <c r="AO15" s="12"/>
      <c r="AP15" s="12"/>
      <c r="AQ15" s="12"/>
      <c r="AR15" s="12" t="s">
        <v>117</v>
      </c>
      <c r="AS15" s="12" t="s">
        <v>117</v>
      </c>
      <c r="AT15" s="12" t="s">
        <v>117</v>
      </c>
      <c r="AU15" s="12" t="s">
        <v>117</v>
      </c>
      <c r="AV15" s="12" t="s">
        <v>117</v>
      </c>
      <c r="AW15" s="12" t="s">
        <v>117</v>
      </c>
      <c r="AX15" s="12" t="s">
        <v>118</v>
      </c>
      <c r="AY15" s="12" t="s">
        <v>151</v>
      </c>
      <c r="AZ15" s="20"/>
    </row>
    <row r="16" spans="1:52" s="2" customFormat="1" ht="113.25" customHeight="1">
      <c r="A16" s="5" t="s">
        <v>37</v>
      </c>
      <c r="B16" s="5" t="s">
        <v>16</v>
      </c>
      <c r="C16" s="48"/>
      <c r="D16" s="48"/>
      <c r="E16" s="48"/>
      <c r="F16" s="5" t="s">
        <v>40</v>
      </c>
      <c r="G16" s="49"/>
      <c r="H16" s="16" t="s">
        <v>23</v>
      </c>
      <c r="I16" s="16" t="s">
        <v>46</v>
      </c>
      <c r="J16" s="6" t="s">
        <v>14</v>
      </c>
      <c r="K16" s="6" t="s">
        <v>114</v>
      </c>
      <c r="L16" s="7">
        <v>3608</v>
      </c>
      <c r="M16" s="6">
        <v>1136</v>
      </c>
      <c r="N16" s="16" t="s">
        <v>46</v>
      </c>
      <c r="O16" s="23">
        <v>11476</v>
      </c>
      <c r="P16" s="11">
        <v>268460</v>
      </c>
      <c r="Q16" s="22">
        <f>+P16</f>
        <v>268460</v>
      </c>
      <c r="R16" s="19"/>
      <c r="S16" s="19"/>
      <c r="T16" s="19"/>
      <c r="U16" s="19"/>
      <c r="V16" s="19"/>
      <c r="W16" s="19"/>
      <c r="X16" s="19"/>
      <c r="Y16" s="19"/>
      <c r="Z16" s="19"/>
      <c r="AA16" s="19"/>
      <c r="AB16" s="19"/>
      <c r="AC16" s="19"/>
      <c r="AD16" s="19"/>
      <c r="AE16" s="12" t="s">
        <v>164</v>
      </c>
      <c r="AF16" s="13"/>
      <c r="AG16" s="12" t="s">
        <v>128</v>
      </c>
      <c r="AH16" s="12" t="s">
        <v>116</v>
      </c>
      <c r="AI16" s="12">
        <v>11476</v>
      </c>
      <c r="AJ16" s="14">
        <f t="shared" si="0"/>
        <v>268460</v>
      </c>
      <c r="AK16" s="12" t="s">
        <v>122</v>
      </c>
      <c r="AL16" s="12"/>
      <c r="AM16" s="12"/>
      <c r="AN16" s="12"/>
      <c r="AO16" s="12"/>
      <c r="AP16" s="12"/>
      <c r="AQ16" s="12"/>
      <c r="AR16" s="12" t="s">
        <v>117</v>
      </c>
      <c r="AS16" s="12" t="s">
        <v>117</v>
      </c>
      <c r="AT16" s="12" t="s">
        <v>117</v>
      </c>
      <c r="AU16" s="12" t="s">
        <v>117</v>
      </c>
      <c r="AV16" s="12" t="s">
        <v>117</v>
      </c>
      <c r="AW16" s="12" t="s">
        <v>117</v>
      </c>
      <c r="AX16" s="12" t="s">
        <v>118</v>
      </c>
      <c r="AY16" s="12" t="s">
        <v>151</v>
      </c>
      <c r="AZ16" s="20"/>
    </row>
    <row r="17" spans="1:52" s="2" customFormat="1" ht="136.5" customHeight="1">
      <c r="A17" s="5" t="s">
        <v>37</v>
      </c>
      <c r="B17" s="5" t="s">
        <v>16</v>
      </c>
      <c r="C17" s="48"/>
      <c r="D17" s="48"/>
      <c r="E17" s="48"/>
      <c r="F17" s="5" t="s">
        <v>40</v>
      </c>
      <c r="G17" s="49"/>
      <c r="H17" s="16" t="s">
        <v>24</v>
      </c>
      <c r="I17" s="16" t="s">
        <v>47</v>
      </c>
      <c r="J17" s="6" t="s">
        <v>48</v>
      </c>
      <c r="K17" s="6" t="s">
        <v>114</v>
      </c>
      <c r="L17" s="7">
        <v>1216</v>
      </c>
      <c r="M17" s="6">
        <v>200</v>
      </c>
      <c r="N17" s="16" t="s">
        <v>47</v>
      </c>
      <c r="O17" s="23">
        <v>370</v>
      </c>
      <c r="P17" s="11">
        <v>150000</v>
      </c>
      <c r="Q17" s="19">
        <f>+P17*0.3</f>
        <v>45000</v>
      </c>
      <c r="R17" s="19"/>
      <c r="S17" s="19"/>
      <c r="T17" s="19"/>
      <c r="U17" s="19"/>
      <c r="V17" s="19"/>
      <c r="W17" s="19"/>
      <c r="X17" s="19"/>
      <c r="Y17" s="19"/>
      <c r="Z17" s="19"/>
      <c r="AA17" s="19"/>
      <c r="AB17" s="19">
        <f>+P17*0.7</f>
        <v>105000</v>
      </c>
      <c r="AC17" s="19"/>
      <c r="AD17" s="19"/>
      <c r="AE17" s="12" t="s">
        <v>164</v>
      </c>
      <c r="AF17" s="13"/>
      <c r="AG17" s="12" t="s">
        <v>146</v>
      </c>
      <c r="AH17" s="12" t="s">
        <v>162</v>
      </c>
      <c r="AI17" s="12">
        <v>370</v>
      </c>
      <c r="AJ17" s="14">
        <f t="shared" si="0"/>
        <v>150000</v>
      </c>
      <c r="AK17" s="12" t="s">
        <v>148</v>
      </c>
      <c r="AL17" s="12"/>
      <c r="AM17" s="12"/>
      <c r="AN17" s="12"/>
      <c r="AO17" s="12"/>
      <c r="AP17" s="12"/>
      <c r="AQ17" s="12"/>
      <c r="AR17" s="12" t="s">
        <v>117</v>
      </c>
      <c r="AS17" s="12" t="s">
        <v>117</v>
      </c>
      <c r="AT17" s="12" t="s">
        <v>117</v>
      </c>
      <c r="AU17" s="12" t="s">
        <v>117</v>
      </c>
      <c r="AV17" s="12" t="s">
        <v>117</v>
      </c>
      <c r="AW17" s="12" t="s">
        <v>117</v>
      </c>
      <c r="AX17" s="12" t="s">
        <v>118</v>
      </c>
      <c r="AY17" s="12" t="s">
        <v>131</v>
      </c>
      <c r="AZ17" s="20"/>
    </row>
    <row r="18" spans="1:52" s="2" customFormat="1" ht="165.75" customHeight="1">
      <c r="A18" s="5" t="s">
        <v>37</v>
      </c>
      <c r="B18" s="5" t="s">
        <v>16</v>
      </c>
      <c r="C18" s="48"/>
      <c r="D18" s="48"/>
      <c r="E18" s="48"/>
      <c r="F18" s="5" t="s">
        <v>40</v>
      </c>
      <c r="G18" s="49"/>
      <c r="H18" s="16" t="s">
        <v>49</v>
      </c>
      <c r="I18" s="16" t="s">
        <v>50</v>
      </c>
      <c r="J18" s="6" t="s">
        <v>25</v>
      </c>
      <c r="K18" s="6" t="s">
        <v>115</v>
      </c>
      <c r="L18" s="6">
        <v>72</v>
      </c>
      <c r="M18" s="6">
        <v>25</v>
      </c>
      <c r="N18" s="16" t="s">
        <v>50</v>
      </c>
      <c r="O18" s="23">
        <v>225</v>
      </c>
      <c r="P18" s="11">
        <v>150000</v>
      </c>
      <c r="Q18" s="19">
        <f>+P18*0.3</f>
        <v>45000</v>
      </c>
      <c r="R18" s="19"/>
      <c r="S18" s="19"/>
      <c r="T18" s="19"/>
      <c r="U18" s="19"/>
      <c r="V18" s="19"/>
      <c r="W18" s="19"/>
      <c r="X18" s="19"/>
      <c r="Y18" s="19"/>
      <c r="Z18" s="19"/>
      <c r="AA18" s="19"/>
      <c r="AB18" s="19">
        <f>+P18*0.7</f>
        <v>105000</v>
      </c>
      <c r="AC18" s="19"/>
      <c r="AD18" s="19"/>
      <c r="AE18" s="12" t="s">
        <v>164</v>
      </c>
      <c r="AF18" s="13"/>
      <c r="AG18" s="12" t="s">
        <v>133</v>
      </c>
      <c r="AH18" s="12" t="s">
        <v>136</v>
      </c>
      <c r="AI18" s="12">
        <v>225</v>
      </c>
      <c r="AJ18" s="14">
        <f t="shared" si="0"/>
        <v>150000</v>
      </c>
      <c r="AK18" s="12" t="s">
        <v>149</v>
      </c>
      <c r="AL18" s="12"/>
      <c r="AM18" s="12"/>
      <c r="AN18" s="12"/>
      <c r="AO18" s="12"/>
      <c r="AP18" s="12"/>
      <c r="AQ18" s="12"/>
      <c r="AR18" s="12" t="s">
        <v>117</v>
      </c>
      <c r="AS18" s="12" t="s">
        <v>117</v>
      </c>
      <c r="AT18" s="12" t="s">
        <v>117</v>
      </c>
      <c r="AU18" s="12" t="s">
        <v>117</v>
      </c>
      <c r="AV18" s="12" t="s">
        <v>117</v>
      </c>
      <c r="AW18" s="12" t="s">
        <v>117</v>
      </c>
      <c r="AX18" s="12" t="s">
        <v>118</v>
      </c>
      <c r="AY18" s="12" t="s">
        <v>152</v>
      </c>
      <c r="AZ18" s="20"/>
    </row>
    <row r="19" spans="1:52" s="2" customFormat="1" ht="105">
      <c r="A19" s="5" t="s">
        <v>37</v>
      </c>
      <c r="B19" s="5" t="s">
        <v>16</v>
      </c>
      <c r="C19" s="48"/>
      <c r="D19" s="48"/>
      <c r="E19" s="48"/>
      <c r="F19" s="5" t="s">
        <v>40</v>
      </c>
      <c r="G19" s="49"/>
      <c r="H19" s="16" t="s">
        <v>26</v>
      </c>
      <c r="I19" s="16" t="s">
        <v>51</v>
      </c>
      <c r="J19" s="6" t="s">
        <v>27</v>
      </c>
      <c r="K19" s="6" t="s">
        <v>115</v>
      </c>
      <c r="L19" s="6">
        <v>70</v>
      </c>
      <c r="M19" s="6">
        <v>30</v>
      </c>
      <c r="N19" s="16" t="s">
        <v>51</v>
      </c>
      <c r="O19" s="23">
        <v>150</v>
      </c>
      <c r="P19" s="11">
        <v>33976</v>
      </c>
      <c r="Q19" s="19">
        <f>+P19*0.3</f>
        <v>10192.799999999999</v>
      </c>
      <c r="R19" s="19"/>
      <c r="S19" s="19"/>
      <c r="T19" s="19"/>
      <c r="U19" s="19"/>
      <c r="V19" s="19"/>
      <c r="W19" s="19"/>
      <c r="X19" s="19"/>
      <c r="Y19" s="19"/>
      <c r="Z19" s="19"/>
      <c r="AA19" s="19"/>
      <c r="AB19" s="19">
        <f>+P19*0.7</f>
        <v>23783.199999999997</v>
      </c>
      <c r="AC19" s="19"/>
      <c r="AD19" s="19"/>
      <c r="AE19" s="12" t="s">
        <v>164</v>
      </c>
      <c r="AF19" s="13"/>
      <c r="AG19" s="12" t="s">
        <v>134</v>
      </c>
      <c r="AH19" s="12" t="s">
        <v>124</v>
      </c>
      <c r="AI19" s="12">
        <v>150</v>
      </c>
      <c r="AJ19" s="14">
        <f t="shared" si="0"/>
        <v>33976</v>
      </c>
      <c r="AK19" s="12" t="s">
        <v>125</v>
      </c>
      <c r="AL19" s="12"/>
      <c r="AM19" s="12"/>
      <c r="AN19" s="12"/>
      <c r="AO19" s="12"/>
      <c r="AP19" s="12"/>
      <c r="AQ19" s="12"/>
      <c r="AR19" s="12" t="s">
        <v>117</v>
      </c>
      <c r="AS19" s="12" t="s">
        <v>117</v>
      </c>
      <c r="AT19" s="12" t="s">
        <v>117</v>
      </c>
      <c r="AU19" s="12" t="s">
        <v>117</v>
      </c>
      <c r="AV19" s="12" t="s">
        <v>117</v>
      </c>
      <c r="AW19" s="12" t="s">
        <v>117</v>
      </c>
      <c r="AX19" s="12" t="s">
        <v>118</v>
      </c>
      <c r="AY19" s="12" t="s">
        <v>151</v>
      </c>
      <c r="AZ19" s="20"/>
    </row>
    <row r="20" spans="1:52" s="2" customFormat="1" ht="120">
      <c r="A20" s="5" t="s">
        <v>37</v>
      </c>
      <c r="B20" s="5" t="s">
        <v>16</v>
      </c>
      <c r="C20" s="48" t="s">
        <v>28</v>
      </c>
      <c r="D20" s="48" t="s">
        <v>29</v>
      </c>
      <c r="E20" s="48">
        <v>96800</v>
      </c>
      <c r="F20" s="5" t="s">
        <v>52</v>
      </c>
      <c r="G20" s="49" t="s">
        <v>53</v>
      </c>
      <c r="H20" s="33" t="s">
        <v>30</v>
      </c>
      <c r="I20" s="16" t="s">
        <v>54</v>
      </c>
      <c r="J20" s="6" t="s">
        <v>31</v>
      </c>
      <c r="K20" s="6" t="s">
        <v>114</v>
      </c>
      <c r="L20" s="6">
        <v>400</v>
      </c>
      <c r="M20" s="6">
        <v>120</v>
      </c>
      <c r="N20" s="16" t="s">
        <v>54</v>
      </c>
      <c r="O20" s="23">
        <v>940</v>
      </c>
      <c r="P20" s="11">
        <v>1625000</v>
      </c>
      <c r="Q20" s="22">
        <f>+P20</f>
        <v>1625000</v>
      </c>
      <c r="R20" s="19"/>
      <c r="S20" s="19"/>
      <c r="T20" s="19"/>
      <c r="U20" s="19"/>
      <c r="V20" s="19"/>
      <c r="W20" s="19"/>
      <c r="X20" s="19"/>
      <c r="Y20" s="19"/>
      <c r="Z20" s="19"/>
      <c r="AA20" s="19"/>
      <c r="AB20" s="19"/>
      <c r="AC20" s="19"/>
      <c r="AD20" s="19"/>
      <c r="AE20" s="12" t="s">
        <v>165</v>
      </c>
      <c r="AF20" s="12"/>
      <c r="AG20" s="12" t="s">
        <v>129</v>
      </c>
      <c r="AH20" s="12" t="s">
        <v>135</v>
      </c>
      <c r="AI20" s="12">
        <v>940</v>
      </c>
      <c r="AJ20" s="14">
        <f t="shared" si="0"/>
        <v>1625000</v>
      </c>
      <c r="AK20" s="12" t="s">
        <v>126</v>
      </c>
      <c r="AL20" s="12"/>
      <c r="AM20" s="12"/>
      <c r="AN20" s="12"/>
      <c r="AO20" s="12"/>
      <c r="AP20" s="12"/>
      <c r="AQ20" s="12" t="s">
        <v>117</v>
      </c>
      <c r="AR20" s="12" t="s">
        <v>117</v>
      </c>
      <c r="AS20" s="12" t="s">
        <v>117</v>
      </c>
      <c r="AT20" s="12" t="s">
        <v>117</v>
      </c>
      <c r="AU20" s="12" t="s">
        <v>117</v>
      </c>
      <c r="AV20" s="12" t="s">
        <v>117</v>
      </c>
      <c r="AW20" s="12" t="s">
        <v>117</v>
      </c>
      <c r="AX20" s="12" t="s">
        <v>118</v>
      </c>
      <c r="AY20" s="12" t="s">
        <v>151</v>
      </c>
      <c r="AZ20" s="20"/>
    </row>
    <row r="21" spans="1:52" s="2" customFormat="1" ht="135">
      <c r="A21" s="5" t="s">
        <v>37</v>
      </c>
      <c r="B21" s="5" t="s">
        <v>16</v>
      </c>
      <c r="C21" s="48"/>
      <c r="D21" s="48"/>
      <c r="E21" s="48"/>
      <c r="F21" s="5" t="s">
        <v>52</v>
      </c>
      <c r="G21" s="49"/>
      <c r="H21" s="16" t="s">
        <v>32</v>
      </c>
      <c r="I21" s="16" t="s">
        <v>55</v>
      </c>
      <c r="J21" s="6" t="s">
        <v>33</v>
      </c>
      <c r="K21" s="6" t="s">
        <v>115</v>
      </c>
      <c r="L21" s="6">
        <v>100</v>
      </c>
      <c r="M21" s="6">
        <v>25</v>
      </c>
      <c r="N21" s="16" t="s">
        <v>55</v>
      </c>
      <c r="O21" s="23">
        <v>125</v>
      </c>
      <c r="P21" s="11">
        <v>185000</v>
      </c>
      <c r="Q21" s="22">
        <f>+P21</f>
        <v>185000</v>
      </c>
      <c r="R21" s="19"/>
      <c r="S21" s="19"/>
      <c r="T21" s="19"/>
      <c r="U21" s="19"/>
      <c r="V21" s="19"/>
      <c r="W21" s="19"/>
      <c r="X21" s="19"/>
      <c r="Y21" s="19"/>
      <c r="Z21" s="19"/>
      <c r="AA21" s="19"/>
      <c r="AB21" s="19"/>
      <c r="AC21" s="19"/>
      <c r="AD21" s="19"/>
      <c r="AE21" s="12" t="s">
        <v>165</v>
      </c>
      <c r="AF21" s="12"/>
      <c r="AG21" s="12" t="s">
        <v>123</v>
      </c>
      <c r="AH21" s="12" t="s">
        <v>124</v>
      </c>
      <c r="AI21" s="12">
        <v>125</v>
      </c>
      <c r="AJ21" s="14">
        <f t="shared" si="0"/>
        <v>185000</v>
      </c>
      <c r="AK21" s="12" t="s">
        <v>127</v>
      </c>
      <c r="AL21" s="12"/>
      <c r="AM21" s="12"/>
      <c r="AN21" s="12"/>
      <c r="AO21" s="12"/>
      <c r="AP21" s="12"/>
      <c r="AQ21" s="12" t="s">
        <v>117</v>
      </c>
      <c r="AR21" s="12" t="s">
        <v>117</v>
      </c>
      <c r="AS21" s="12" t="s">
        <v>117</v>
      </c>
      <c r="AT21" s="12" t="s">
        <v>117</v>
      </c>
      <c r="AU21" s="12" t="s">
        <v>117</v>
      </c>
      <c r="AV21" s="12" t="s">
        <v>117</v>
      </c>
      <c r="AW21" s="12" t="s">
        <v>117</v>
      </c>
      <c r="AX21" s="12" t="s">
        <v>118</v>
      </c>
      <c r="AY21" s="12" t="s">
        <v>151</v>
      </c>
      <c r="AZ21" s="20"/>
    </row>
    <row r="22" spans="1:52" s="2" customFormat="1" ht="123.75" customHeight="1">
      <c r="A22" s="5" t="s">
        <v>37</v>
      </c>
      <c r="B22" s="5" t="s">
        <v>16</v>
      </c>
      <c r="C22" s="48"/>
      <c r="D22" s="48"/>
      <c r="E22" s="48"/>
      <c r="F22" s="5" t="s">
        <v>52</v>
      </c>
      <c r="G22" s="49"/>
      <c r="H22" s="16" t="s">
        <v>61</v>
      </c>
      <c r="I22" s="16" t="s">
        <v>62</v>
      </c>
      <c r="J22" s="6">
        <v>0</v>
      </c>
      <c r="K22" s="6" t="s">
        <v>114</v>
      </c>
      <c r="L22" s="6">
        <v>1</v>
      </c>
      <c r="M22" s="6">
        <v>0.25</v>
      </c>
      <c r="N22" s="16" t="s">
        <v>62</v>
      </c>
      <c r="O22" s="23">
        <v>0</v>
      </c>
      <c r="P22" s="11">
        <v>10000</v>
      </c>
      <c r="Q22" s="19">
        <v>10000</v>
      </c>
      <c r="R22" s="19"/>
      <c r="S22" s="19"/>
      <c r="T22" s="19"/>
      <c r="U22" s="19"/>
      <c r="V22" s="19"/>
      <c r="W22" s="19"/>
      <c r="X22" s="19"/>
      <c r="Y22" s="19"/>
      <c r="Z22" s="19"/>
      <c r="AA22" s="19"/>
      <c r="AB22" s="19"/>
      <c r="AC22" s="19"/>
      <c r="AD22" s="19"/>
      <c r="AE22" s="12" t="s">
        <v>165</v>
      </c>
      <c r="AF22" s="12"/>
      <c r="AG22" s="12" t="s">
        <v>129</v>
      </c>
      <c r="AH22" s="15" t="s">
        <v>135</v>
      </c>
      <c r="AI22" s="12">
        <v>940</v>
      </c>
      <c r="AJ22" s="14">
        <f t="shared" si="0"/>
        <v>10000</v>
      </c>
      <c r="AK22" s="12" t="s">
        <v>130</v>
      </c>
      <c r="AL22" s="12"/>
      <c r="AM22" s="12"/>
      <c r="AN22" s="12"/>
      <c r="AO22" s="12"/>
      <c r="AP22" s="12"/>
      <c r="AQ22" s="12"/>
      <c r="AR22" s="12"/>
      <c r="AS22" s="12" t="s">
        <v>117</v>
      </c>
      <c r="AT22" s="12" t="s">
        <v>117</v>
      </c>
      <c r="AU22" s="12" t="s">
        <v>117</v>
      </c>
      <c r="AV22" s="12" t="s">
        <v>117</v>
      </c>
      <c r="AW22" s="12"/>
      <c r="AX22" s="12" t="s">
        <v>118</v>
      </c>
      <c r="AY22" s="12" t="s">
        <v>151</v>
      </c>
      <c r="AZ22" s="20"/>
    </row>
    <row r="23" spans="1:52" s="2" customFormat="1" ht="119.25" customHeight="1">
      <c r="A23" s="5" t="s">
        <v>37</v>
      </c>
      <c r="B23" s="5" t="s">
        <v>16</v>
      </c>
      <c r="C23" s="48"/>
      <c r="D23" s="48"/>
      <c r="E23" s="48"/>
      <c r="F23" s="5" t="s">
        <v>52</v>
      </c>
      <c r="G23" s="49"/>
      <c r="H23" s="16" t="s">
        <v>56</v>
      </c>
      <c r="I23" s="16" t="s">
        <v>57</v>
      </c>
      <c r="J23" s="6" t="s">
        <v>34</v>
      </c>
      <c r="K23" s="6" t="s">
        <v>115</v>
      </c>
      <c r="L23" s="7">
        <v>1000</v>
      </c>
      <c r="M23" s="6">
        <v>300</v>
      </c>
      <c r="N23" s="16" t="s">
        <v>57</v>
      </c>
      <c r="O23" s="23">
        <v>2250</v>
      </c>
      <c r="P23" s="11">
        <f>3108069+1028000</f>
        <v>4136069</v>
      </c>
      <c r="Q23" s="19"/>
      <c r="R23" s="19">
        <v>1028000</v>
      </c>
      <c r="S23" s="19"/>
      <c r="T23" s="19"/>
      <c r="U23" s="19"/>
      <c r="V23" s="19"/>
      <c r="W23" s="19"/>
      <c r="X23" s="19">
        <v>3108069</v>
      </c>
      <c r="Y23" s="19"/>
      <c r="Z23" s="19"/>
      <c r="AA23" s="19"/>
      <c r="AB23" s="19"/>
      <c r="AC23" s="19"/>
      <c r="AD23" s="19"/>
      <c r="AE23" s="12" t="s">
        <v>165</v>
      </c>
      <c r="AF23" s="12"/>
      <c r="AG23" s="12" t="s">
        <v>128</v>
      </c>
      <c r="AH23" s="12" t="s">
        <v>116</v>
      </c>
      <c r="AI23" s="12">
        <v>3000</v>
      </c>
      <c r="AJ23" s="14">
        <f t="shared" si="0"/>
        <v>4136069</v>
      </c>
      <c r="AK23" s="12" t="s">
        <v>140</v>
      </c>
      <c r="AL23" s="12"/>
      <c r="AM23" s="12"/>
      <c r="AN23" s="12"/>
      <c r="AO23" s="12"/>
      <c r="AP23" s="12"/>
      <c r="AQ23" s="12"/>
      <c r="AR23" s="12" t="s">
        <v>117</v>
      </c>
      <c r="AS23" s="12" t="s">
        <v>117</v>
      </c>
      <c r="AT23" s="12" t="s">
        <v>117</v>
      </c>
      <c r="AU23" s="12" t="s">
        <v>117</v>
      </c>
      <c r="AV23" s="12" t="s">
        <v>117</v>
      </c>
      <c r="AW23" s="12" t="s">
        <v>117</v>
      </c>
      <c r="AX23" s="12" t="s">
        <v>118</v>
      </c>
      <c r="AY23" s="12" t="s">
        <v>154</v>
      </c>
      <c r="AZ23" s="20"/>
    </row>
    <row r="24" spans="1:52" s="2" customFormat="1" ht="93.75" customHeight="1">
      <c r="A24" s="5" t="s">
        <v>37</v>
      </c>
      <c r="B24" s="5" t="s">
        <v>16</v>
      </c>
      <c r="C24" s="48"/>
      <c r="D24" s="48"/>
      <c r="E24" s="48"/>
      <c r="F24" s="5" t="s">
        <v>52</v>
      </c>
      <c r="G24" s="49"/>
      <c r="H24" s="16" t="s">
        <v>35</v>
      </c>
      <c r="I24" s="16" t="s">
        <v>58</v>
      </c>
      <c r="J24" s="6" t="s">
        <v>36</v>
      </c>
      <c r="K24" s="6" t="s">
        <v>114</v>
      </c>
      <c r="L24" s="7">
        <v>4185</v>
      </c>
      <c r="M24" s="6">
        <v>1000</v>
      </c>
      <c r="N24" s="16" t="s">
        <v>58</v>
      </c>
      <c r="O24" s="23">
        <v>22110</v>
      </c>
      <c r="P24" s="11">
        <v>898526</v>
      </c>
      <c r="Q24" s="19">
        <v>350000</v>
      </c>
      <c r="R24" s="19"/>
      <c r="S24" s="19">
        <v>303734</v>
      </c>
      <c r="T24" s="19"/>
      <c r="U24" s="19"/>
      <c r="V24" s="19"/>
      <c r="W24" s="19"/>
      <c r="X24" s="19"/>
      <c r="Y24" s="19"/>
      <c r="Z24" s="19"/>
      <c r="AA24" s="19"/>
      <c r="AB24" s="19">
        <v>244792</v>
      </c>
      <c r="AC24" s="19"/>
      <c r="AD24" s="19"/>
      <c r="AE24" s="12" t="s">
        <v>165</v>
      </c>
      <c r="AF24" s="12"/>
      <c r="AG24" s="12" t="s">
        <v>128</v>
      </c>
      <c r="AH24" s="12" t="s">
        <v>116</v>
      </c>
      <c r="AI24" s="12">
        <v>25000</v>
      </c>
      <c r="AJ24" s="14">
        <f t="shared" si="0"/>
        <v>898526</v>
      </c>
      <c r="AK24" s="12" t="s">
        <v>132</v>
      </c>
      <c r="AL24" s="12"/>
      <c r="AM24" s="12"/>
      <c r="AN24" s="12"/>
      <c r="AO24" s="12"/>
      <c r="AP24" s="12"/>
      <c r="AQ24" s="12"/>
      <c r="AR24" s="12" t="s">
        <v>117</v>
      </c>
      <c r="AS24" s="12" t="s">
        <v>117</v>
      </c>
      <c r="AT24" s="12" t="s">
        <v>117</v>
      </c>
      <c r="AU24" s="12" t="s">
        <v>117</v>
      </c>
      <c r="AV24" s="12"/>
      <c r="AW24" s="12"/>
      <c r="AX24" s="12" t="s">
        <v>118</v>
      </c>
      <c r="AY24" s="12" t="s">
        <v>153</v>
      </c>
      <c r="AZ24" s="20"/>
    </row>
    <row r="25" spans="1:52" ht="20.25" customHeight="1"/>
    <row r="26" spans="1:52" ht="18.75">
      <c r="A26" s="56" t="s">
        <v>107</v>
      </c>
      <c r="B26" s="56"/>
      <c r="C26" s="10"/>
      <c r="D26" s="10"/>
      <c r="P26" s="21">
        <f>SUM(P11:P24)</f>
        <v>8731069</v>
      </c>
      <c r="Q26" s="21">
        <f t="shared" ref="Q26:AB26" si="1">SUM(Q11:Q24)</f>
        <v>2708609.6</v>
      </c>
      <c r="R26" s="21">
        <f t="shared" si="1"/>
        <v>1028000</v>
      </c>
      <c r="S26" s="21">
        <f t="shared" si="1"/>
        <v>1011248</v>
      </c>
      <c r="T26" s="21">
        <f t="shared" si="1"/>
        <v>0</v>
      </c>
      <c r="U26" s="21">
        <f t="shared" si="1"/>
        <v>0</v>
      </c>
      <c r="V26" s="21">
        <f t="shared" si="1"/>
        <v>0</v>
      </c>
      <c r="W26" s="21">
        <f t="shared" si="1"/>
        <v>0</v>
      </c>
      <c r="X26" s="21">
        <f t="shared" si="1"/>
        <v>3108069</v>
      </c>
      <c r="Y26" s="21">
        <f t="shared" si="1"/>
        <v>0</v>
      </c>
      <c r="Z26" s="21">
        <f t="shared" si="1"/>
        <v>0</v>
      </c>
      <c r="AA26" s="21">
        <f t="shared" si="1"/>
        <v>0</v>
      </c>
      <c r="AB26" s="21">
        <f t="shared" si="1"/>
        <v>875142.39999999991</v>
      </c>
      <c r="AJ26" s="35">
        <f>SUM(AJ11:AJ25)</f>
        <v>8731069</v>
      </c>
    </row>
    <row r="27" spans="1:52">
      <c r="A27" s="56" t="s">
        <v>108</v>
      </c>
      <c r="B27" s="56"/>
      <c r="C27" s="24" t="s">
        <v>141</v>
      </c>
      <c r="D27" s="24"/>
    </row>
    <row r="28" spans="1:52">
      <c r="A28" s="56" t="s">
        <v>110</v>
      </c>
      <c r="B28" s="56"/>
      <c r="C28" s="58" t="s">
        <v>142</v>
      </c>
      <c r="D28" s="58"/>
    </row>
    <row r="29" spans="1:52">
      <c r="A29" s="56" t="s">
        <v>111</v>
      </c>
      <c r="B29" s="56"/>
      <c r="C29" s="58" t="s">
        <v>109</v>
      </c>
      <c r="D29" s="58"/>
    </row>
    <row r="30" spans="1:52">
      <c r="A30" s="56" t="s">
        <v>112</v>
      </c>
      <c r="B30" s="56"/>
      <c r="C30" s="57" t="s">
        <v>156</v>
      </c>
      <c r="D30" s="58"/>
    </row>
    <row r="31" spans="1:52">
      <c r="A31"/>
      <c r="B31"/>
      <c r="C31"/>
      <c r="D31"/>
    </row>
  </sheetData>
  <mergeCells count="52">
    <mergeCell ref="A30:B30"/>
    <mergeCell ref="C30:D30"/>
    <mergeCell ref="A26:B26"/>
    <mergeCell ref="A27:B27"/>
    <mergeCell ref="A28:B28"/>
    <mergeCell ref="C28:D28"/>
    <mergeCell ref="A29:B29"/>
    <mergeCell ref="C29:D29"/>
    <mergeCell ref="C13:C19"/>
    <mergeCell ref="D13:D19"/>
    <mergeCell ref="E13:E19"/>
    <mergeCell ref="G13:G19"/>
    <mergeCell ref="C20:C24"/>
    <mergeCell ref="D20:D24"/>
    <mergeCell ref="E20:E24"/>
    <mergeCell ref="G20:G24"/>
    <mergeCell ref="AX9:AX10"/>
    <mergeCell ref="AY9:AY10"/>
    <mergeCell ref="C11:C12"/>
    <mergeCell ref="D11:D12"/>
    <mergeCell ref="E11:E12"/>
    <mergeCell ref="G11:G12"/>
    <mergeCell ref="AG9:AG10"/>
    <mergeCell ref="AH9:AH10"/>
    <mergeCell ref="AI9:AI10"/>
    <mergeCell ref="AJ9:AJ10"/>
    <mergeCell ref="AK9:AK10"/>
    <mergeCell ref="AL9:AW9"/>
    <mergeCell ref="M9:M10"/>
    <mergeCell ref="N9:O9"/>
    <mergeCell ref="P9:P10"/>
    <mergeCell ref="Q9:AD9"/>
    <mergeCell ref="AE9:AE10"/>
    <mergeCell ref="AF9:AF10"/>
    <mergeCell ref="G9:G10"/>
    <mergeCell ref="H9:H10"/>
    <mergeCell ref="I9:I10"/>
    <mergeCell ref="J9:J10"/>
    <mergeCell ref="K9:K10"/>
    <mergeCell ref="L9:L10"/>
    <mergeCell ref="F9:F10"/>
    <mergeCell ref="A2:L2"/>
    <mergeCell ref="A3:L3"/>
    <mergeCell ref="A5:L5"/>
    <mergeCell ref="A6:L6"/>
    <mergeCell ref="A7:M7"/>
    <mergeCell ref="A8:M8"/>
    <mergeCell ref="A9:A10"/>
    <mergeCell ref="B9:B10"/>
    <mergeCell ref="C9:C10"/>
    <mergeCell ref="D9:D10"/>
    <mergeCell ref="E9:E10"/>
  </mergeCells>
  <printOptions horizontalCentered="1"/>
  <pageMargins left="1.2" right="0.95" top="0.75" bottom="0.75" header="0.3" footer="0.3"/>
  <pageSetup paperSize="5" scale="60" orientation="landscape" r:id="rId1"/>
  <drawing r:id="rId2"/>
  <legacyDrawing r:id="rId3"/>
</worksheet>
</file>

<file path=xl/worksheets/sheet2.xml><?xml version="1.0" encoding="utf-8"?>
<worksheet xmlns="http://schemas.openxmlformats.org/spreadsheetml/2006/main" xmlns:r="http://schemas.openxmlformats.org/officeDocument/2006/relationships">
  <dimension ref="A1:AZ29"/>
  <sheetViews>
    <sheetView topLeftCell="A10" zoomScale="40" zoomScaleNormal="40" workbookViewId="0">
      <selection activeCell="O11" sqref="O11"/>
    </sheetView>
  </sheetViews>
  <sheetFormatPr baseColWidth="10" defaultColWidth="17" defaultRowHeight="15"/>
  <cols>
    <col min="1" max="1" width="8.140625" style="3" customWidth="1"/>
    <col min="2" max="2" width="9.7109375" style="3" customWidth="1"/>
    <col min="3" max="3" width="19.140625" style="3" customWidth="1"/>
    <col min="4" max="4" width="19.85546875" style="3" customWidth="1"/>
    <col min="5" max="5" width="14.42578125" style="3" customWidth="1"/>
    <col min="6" max="6" width="14.85546875" style="3" customWidth="1"/>
    <col min="7" max="7" width="32.140625" style="3" customWidth="1"/>
    <col min="8" max="8" width="23.140625" style="4" customWidth="1"/>
    <col min="9" max="9" width="24.5703125" style="3" customWidth="1"/>
    <col min="10" max="10" width="13" style="3" customWidth="1"/>
    <col min="11" max="11" width="12.28515625" style="3" customWidth="1"/>
    <col min="12" max="12" width="11.5703125" style="3" customWidth="1"/>
    <col min="13" max="13" width="9.42578125" style="1" customWidth="1"/>
    <col min="14" max="14" width="24.28515625" style="1" customWidth="1"/>
    <col min="15" max="15" width="10.140625" style="1" customWidth="1"/>
    <col min="16" max="19" width="12.7109375" style="1" customWidth="1"/>
    <col min="20" max="23" width="12.7109375" style="1" hidden="1" customWidth="1"/>
    <col min="24" max="24" width="12.7109375" style="1" customWidth="1"/>
    <col min="25" max="27" width="12.7109375" style="1" hidden="1" customWidth="1"/>
    <col min="28" max="28" width="12.7109375" style="1" customWidth="1"/>
    <col min="29" max="30" width="12.7109375" style="1" hidden="1" customWidth="1"/>
    <col min="31" max="31" width="20.85546875" style="1" customWidth="1"/>
    <col min="32" max="32" width="19.140625" style="1" hidden="1" customWidth="1"/>
    <col min="33" max="33" width="29.28515625" style="1" customWidth="1"/>
    <col min="34" max="36" width="17" style="1"/>
    <col min="37" max="37" width="21.42578125" style="1" customWidth="1"/>
    <col min="38" max="48" width="0" style="1" hidden="1" customWidth="1"/>
    <col min="49" max="49" width="3" style="1" hidden="1" customWidth="1"/>
    <col min="50" max="50" width="13.42578125" style="1" customWidth="1"/>
    <col min="51" max="51" width="31.7109375" style="1" customWidth="1"/>
    <col min="52" max="52" width="17" style="20"/>
    <col min="53" max="16384" width="17" style="1"/>
  </cols>
  <sheetData>
    <row r="1" spans="1:52" ht="18">
      <c r="A1" s="28"/>
      <c r="B1" s="28"/>
      <c r="C1" s="28"/>
      <c r="D1" s="28"/>
      <c r="E1" s="38" t="s">
        <v>68</v>
      </c>
      <c r="F1" s="38"/>
      <c r="G1" s="38"/>
      <c r="H1" s="38"/>
      <c r="I1" s="38"/>
      <c r="J1" s="38"/>
      <c r="K1" s="38"/>
      <c r="L1" s="38"/>
      <c r="M1" s="38"/>
    </row>
    <row r="2" spans="1:52" ht="18">
      <c r="A2" s="29"/>
      <c r="B2" s="29"/>
      <c r="C2" s="29"/>
      <c r="D2" s="29"/>
      <c r="E2" s="39" t="s">
        <v>69</v>
      </c>
      <c r="F2" s="39"/>
      <c r="G2" s="39"/>
      <c r="H2" s="39"/>
      <c r="I2" s="39"/>
      <c r="J2" s="39"/>
      <c r="K2" s="39"/>
      <c r="L2" s="39"/>
      <c r="M2" s="39"/>
    </row>
    <row r="3" spans="1:52" ht="18">
      <c r="A3" s="30"/>
      <c r="B3" s="30"/>
      <c r="C3" s="30"/>
      <c r="D3" s="30"/>
      <c r="E3" s="40" t="s">
        <v>70</v>
      </c>
      <c r="F3" s="40"/>
      <c r="G3" s="40"/>
      <c r="H3" s="40"/>
      <c r="I3" s="40"/>
      <c r="J3" s="40"/>
      <c r="K3" s="40"/>
      <c r="L3" s="40"/>
      <c r="M3" s="40"/>
    </row>
    <row r="4" spans="1:52" ht="18">
      <c r="A4" s="28"/>
      <c r="B4" s="28"/>
      <c r="C4" s="28"/>
      <c r="D4" s="28"/>
      <c r="E4" s="38" t="s">
        <v>145</v>
      </c>
      <c r="F4" s="38"/>
      <c r="G4" s="38"/>
      <c r="H4" s="38"/>
      <c r="I4" s="38"/>
      <c r="J4" s="38"/>
      <c r="K4" s="38"/>
      <c r="L4" s="38"/>
      <c r="M4" s="38"/>
    </row>
    <row r="5" spans="1:52">
      <c r="A5" s="31" t="s">
        <v>157</v>
      </c>
      <c r="B5" s="31"/>
      <c r="C5" s="31"/>
      <c r="D5" s="31"/>
      <c r="E5" s="31"/>
      <c r="F5" s="31"/>
      <c r="G5" s="31"/>
      <c r="H5" s="31"/>
      <c r="I5" s="31"/>
      <c r="J5" s="31"/>
      <c r="K5" s="31"/>
      <c r="L5" s="31"/>
      <c r="M5" s="31"/>
    </row>
    <row r="6" spans="1:52">
      <c r="A6" s="32" t="s">
        <v>113</v>
      </c>
      <c r="B6" s="32"/>
      <c r="C6" s="32"/>
      <c r="D6" s="32"/>
      <c r="E6" s="32"/>
      <c r="F6" s="32"/>
      <c r="G6" s="32"/>
      <c r="H6" s="32"/>
      <c r="I6" s="32"/>
      <c r="J6" s="32"/>
      <c r="K6" s="32"/>
      <c r="L6" s="32"/>
      <c r="M6" s="32"/>
    </row>
    <row r="7" spans="1:52" ht="31.5" customHeight="1">
      <c r="A7" s="42" t="s">
        <v>4</v>
      </c>
      <c r="B7" s="42" t="s">
        <v>5</v>
      </c>
      <c r="C7" s="36" t="s">
        <v>0</v>
      </c>
      <c r="D7" s="36" t="s">
        <v>1</v>
      </c>
      <c r="E7" s="36" t="s">
        <v>2</v>
      </c>
      <c r="F7" s="36" t="s">
        <v>3</v>
      </c>
      <c r="G7" s="36" t="s">
        <v>6</v>
      </c>
      <c r="H7" s="36" t="s">
        <v>7</v>
      </c>
      <c r="I7" s="36" t="s">
        <v>8</v>
      </c>
      <c r="J7" s="36" t="s">
        <v>9</v>
      </c>
      <c r="K7" s="36" t="s">
        <v>67</v>
      </c>
      <c r="L7" s="36" t="s">
        <v>66</v>
      </c>
      <c r="M7" s="53" t="s">
        <v>71</v>
      </c>
      <c r="N7" s="55" t="s">
        <v>8</v>
      </c>
      <c r="O7" s="55"/>
      <c r="P7" s="55" t="s">
        <v>144</v>
      </c>
      <c r="Q7" s="44" t="s">
        <v>72</v>
      </c>
      <c r="R7" s="44"/>
      <c r="S7" s="44"/>
      <c r="T7" s="44"/>
      <c r="U7" s="44"/>
      <c r="V7" s="44"/>
      <c r="W7" s="44"/>
      <c r="X7" s="44"/>
      <c r="Y7" s="44"/>
      <c r="Z7" s="44"/>
      <c r="AA7" s="44"/>
      <c r="AB7" s="44"/>
      <c r="AC7" s="44"/>
      <c r="AD7" s="44"/>
      <c r="AE7" s="44" t="s">
        <v>73</v>
      </c>
      <c r="AF7" s="44" t="s">
        <v>74</v>
      </c>
      <c r="AG7" s="44" t="s">
        <v>120</v>
      </c>
      <c r="AH7" s="50" t="s">
        <v>105</v>
      </c>
      <c r="AI7" s="44" t="s">
        <v>75</v>
      </c>
      <c r="AJ7" s="44" t="s">
        <v>76</v>
      </c>
      <c r="AK7" s="44" t="s">
        <v>77</v>
      </c>
      <c r="AL7" s="45" t="s">
        <v>78</v>
      </c>
      <c r="AM7" s="45"/>
      <c r="AN7" s="45"/>
      <c r="AO7" s="45"/>
      <c r="AP7" s="45"/>
      <c r="AQ7" s="45"/>
      <c r="AR7" s="45"/>
      <c r="AS7" s="45"/>
      <c r="AT7" s="45"/>
      <c r="AU7" s="45"/>
      <c r="AV7" s="45"/>
      <c r="AW7" s="45"/>
      <c r="AX7" s="45" t="s">
        <v>106</v>
      </c>
      <c r="AY7" s="46" t="s">
        <v>79</v>
      </c>
    </row>
    <row r="8" spans="1:52" ht="99" customHeight="1">
      <c r="A8" s="43"/>
      <c r="B8" s="43"/>
      <c r="C8" s="37"/>
      <c r="D8" s="37"/>
      <c r="E8" s="37"/>
      <c r="F8" s="37"/>
      <c r="G8" s="37"/>
      <c r="H8" s="37"/>
      <c r="I8" s="37"/>
      <c r="J8" s="37"/>
      <c r="K8" s="37"/>
      <c r="L8" s="37"/>
      <c r="M8" s="54"/>
      <c r="N8" s="27" t="s">
        <v>80</v>
      </c>
      <c r="O8" s="27" t="s">
        <v>81</v>
      </c>
      <c r="P8" s="55"/>
      <c r="Q8" s="9" t="s">
        <v>82</v>
      </c>
      <c r="R8" s="9" t="s">
        <v>83</v>
      </c>
      <c r="S8" s="9" t="s">
        <v>84</v>
      </c>
      <c r="T8" s="9" t="s">
        <v>85</v>
      </c>
      <c r="U8" s="9" t="s">
        <v>86</v>
      </c>
      <c r="V8" s="9" t="s">
        <v>87</v>
      </c>
      <c r="W8" s="9" t="s">
        <v>88</v>
      </c>
      <c r="X8" s="9" t="s">
        <v>89</v>
      </c>
      <c r="Y8" s="9" t="s">
        <v>90</v>
      </c>
      <c r="Z8" s="9" t="s">
        <v>91</v>
      </c>
      <c r="AA8" s="9" t="s">
        <v>92</v>
      </c>
      <c r="AB8" s="9" t="s">
        <v>93</v>
      </c>
      <c r="AC8" s="9" t="s">
        <v>94</v>
      </c>
      <c r="AD8" s="9" t="s">
        <v>95</v>
      </c>
      <c r="AE8" s="44"/>
      <c r="AF8" s="44"/>
      <c r="AG8" s="44"/>
      <c r="AH8" s="51"/>
      <c r="AI8" s="44"/>
      <c r="AJ8" s="44"/>
      <c r="AK8" s="52"/>
      <c r="AL8" s="25" t="s">
        <v>96</v>
      </c>
      <c r="AM8" s="25" t="s">
        <v>97</v>
      </c>
      <c r="AN8" s="25" t="s">
        <v>98</v>
      </c>
      <c r="AO8" s="25" t="s">
        <v>99</v>
      </c>
      <c r="AP8" s="25" t="s">
        <v>98</v>
      </c>
      <c r="AQ8" s="25" t="s">
        <v>100</v>
      </c>
      <c r="AR8" s="25" t="s">
        <v>100</v>
      </c>
      <c r="AS8" s="25" t="s">
        <v>99</v>
      </c>
      <c r="AT8" s="25" t="s">
        <v>101</v>
      </c>
      <c r="AU8" s="25" t="s">
        <v>102</v>
      </c>
      <c r="AV8" s="25" t="s">
        <v>103</v>
      </c>
      <c r="AW8" s="25" t="s">
        <v>104</v>
      </c>
      <c r="AX8" s="45"/>
      <c r="AY8" s="47"/>
    </row>
    <row r="9" spans="1:52" s="2" customFormat="1" ht="330" customHeight="1">
      <c r="A9" s="5" t="s">
        <v>37</v>
      </c>
      <c r="B9" s="5" t="s">
        <v>16</v>
      </c>
      <c r="C9" s="48" t="s">
        <v>143</v>
      </c>
      <c r="D9" s="48" t="s">
        <v>17</v>
      </c>
      <c r="E9" s="48" t="s">
        <v>15</v>
      </c>
      <c r="F9" s="5" t="s">
        <v>38</v>
      </c>
      <c r="G9" s="49" t="s">
        <v>18</v>
      </c>
      <c r="H9" s="26" t="s">
        <v>63</v>
      </c>
      <c r="I9" s="26" t="s">
        <v>39</v>
      </c>
      <c r="J9" s="6" t="s">
        <v>10</v>
      </c>
      <c r="K9" s="6" t="s">
        <v>114</v>
      </c>
      <c r="L9" s="7">
        <v>20</v>
      </c>
      <c r="M9" s="6">
        <v>5</v>
      </c>
      <c r="N9" s="26" t="s">
        <v>39</v>
      </c>
      <c r="O9" s="23">
        <v>22</v>
      </c>
      <c r="P9" s="11">
        <v>353757</v>
      </c>
      <c r="Q9" s="19"/>
      <c r="R9" s="19"/>
      <c r="S9" s="19">
        <v>353757</v>
      </c>
      <c r="T9" s="19"/>
      <c r="U9" s="19"/>
      <c r="V9" s="19"/>
      <c r="W9" s="19"/>
      <c r="X9" s="19"/>
      <c r="Y9" s="19"/>
      <c r="Z9" s="19"/>
      <c r="AA9" s="19"/>
      <c r="AB9" s="19"/>
      <c r="AC9" s="19"/>
      <c r="AD9" s="19"/>
      <c r="AE9" s="12" t="s">
        <v>166</v>
      </c>
      <c r="AF9" s="12"/>
      <c r="AG9" s="12" t="s">
        <v>155</v>
      </c>
      <c r="AH9" s="12" t="s">
        <v>116</v>
      </c>
      <c r="AI9" s="12">
        <v>894751</v>
      </c>
      <c r="AJ9" s="14">
        <f>P9</f>
        <v>353757</v>
      </c>
      <c r="AK9" s="12" t="s">
        <v>147</v>
      </c>
      <c r="AL9" s="12"/>
      <c r="AM9" s="12" t="s">
        <v>117</v>
      </c>
      <c r="AN9" s="12" t="s">
        <v>117</v>
      </c>
      <c r="AO9" s="12" t="s">
        <v>117</v>
      </c>
      <c r="AP9" s="12" t="s">
        <v>117</v>
      </c>
      <c r="AQ9" s="12" t="s">
        <v>117</v>
      </c>
      <c r="AR9" s="12" t="s">
        <v>117</v>
      </c>
      <c r="AS9" s="12" t="s">
        <v>117</v>
      </c>
      <c r="AT9" s="12" t="s">
        <v>117</v>
      </c>
      <c r="AU9" s="12" t="s">
        <v>117</v>
      </c>
      <c r="AV9" s="12" t="s">
        <v>117</v>
      </c>
      <c r="AW9" s="12" t="s">
        <v>117</v>
      </c>
      <c r="AX9" s="12" t="s">
        <v>118</v>
      </c>
      <c r="AY9" s="12" t="s">
        <v>150</v>
      </c>
      <c r="AZ9" s="20"/>
    </row>
    <row r="10" spans="1:52" s="2" customFormat="1" ht="108" customHeight="1">
      <c r="A10" s="5" t="s">
        <v>37</v>
      </c>
      <c r="B10" s="5" t="s">
        <v>16</v>
      </c>
      <c r="C10" s="48"/>
      <c r="D10" s="48"/>
      <c r="E10" s="48"/>
      <c r="F10" s="5" t="s">
        <v>38</v>
      </c>
      <c r="G10" s="49"/>
      <c r="H10" s="26" t="s">
        <v>59</v>
      </c>
      <c r="I10" s="26" t="s">
        <v>60</v>
      </c>
      <c r="J10" s="6" t="s">
        <v>19</v>
      </c>
      <c r="K10" s="6" t="s">
        <v>115</v>
      </c>
      <c r="L10" s="7">
        <v>42</v>
      </c>
      <c r="M10" s="6">
        <v>42</v>
      </c>
      <c r="N10" s="26" t="s">
        <v>60</v>
      </c>
      <c r="O10" s="23">
        <v>42</v>
      </c>
      <c r="P10" s="11">
        <v>353757</v>
      </c>
      <c r="Q10" s="19"/>
      <c r="R10" s="19"/>
      <c r="S10" s="19">
        <v>353757</v>
      </c>
      <c r="T10" s="19"/>
      <c r="U10" s="19"/>
      <c r="V10" s="19"/>
      <c r="W10" s="19"/>
      <c r="X10" s="19"/>
      <c r="Y10" s="19"/>
      <c r="Z10" s="19"/>
      <c r="AA10" s="19"/>
      <c r="AB10" s="19"/>
      <c r="AC10" s="19"/>
      <c r="AD10" s="19"/>
      <c r="AE10" s="12" t="s">
        <v>166</v>
      </c>
      <c r="AF10" s="12"/>
      <c r="AG10" s="12" t="s">
        <v>121</v>
      </c>
      <c r="AH10" s="12" t="s">
        <v>116</v>
      </c>
      <c r="AI10" s="12">
        <v>500</v>
      </c>
      <c r="AJ10" s="14">
        <f t="shared" ref="AJ10:AJ22" si="0">P10</f>
        <v>353757</v>
      </c>
      <c r="AK10" s="12" t="s">
        <v>119</v>
      </c>
      <c r="AL10" s="12"/>
      <c r="AM10" s="12"/>
      <c r="AN10" s="12"/>
      <c r="AO10" s="12"/>
      <c r="AP10" s="12"/>
      <c r="AQ10" s="12" t="s">
        <v>117</v>
      </c>
      <c r="AR10" s="12" t="s">
        <v>117</v>
      </c>
      <c r="AS10" s="12" t="s">
        <v>117</v>
      </c>
      <c r="AT10" s="12" t="s">
        <v>117</v>
      </c>
      <c r="AU10" s="12" t="s">
        <v>117</v>
      </c>
      <c r="AV10" s="12" t="s">
        <v>117</v>
      </c>
      <c r="AW10" s="12" t="s">
        <v>117</v>
      </c>
      <c r="AX10" s="12" t="s">
        <v>118</v>
      </c>
      <c r="AY10" s="12" t="s">
        <v>150</v>
      </c>
      <c r="AZ10" s="20"/>
    </row>
    <row r="11" spans="1:52" s="2" customFormat="1" ht="204.75" customHeight="1">
      <c r="A11" s="5" t="s">
        <v>37</v>
      </c>
      <c r="B11" s="5" t="s">
        <v>16</v>
      </c>
      <c r="C11" s="48" t="s">
        <v>20</v>
      </c>
      <c r="D11" s="48" t="s">
        <v>21</v>
      </c>
      <c r="E11" s="48" t="s">
        <v>22</v>
      </c>
      <c r="F11" s="5" t="s">
        <v>40</v>
      </c>
      <c r="G11" s="49" t="s">
        <v>41</v>
      </c>
      <c r="H11" s="26" t="s">
        <v>64</v>
      </c>
      <c r="I11" s="26" t="s">
        <v>65</v>
      </c>
      <c r="J11" s="6" t="s">
        <v>11</v>
      </c>
      <c r="K11" s="6" t="s">
        <v>114</v>
      </c>
      <c r="L11" s="7">
        <v>1587</v>
      </c>
      <c r="M11" s="6">
        <v>500</v>
      </c>
      <c r="N11" s="26" t="s">
        <v>65</v>
      </c>
      <c r="O11" s="23">
        <v>5046</v>
      </c>
      <c r="P11" s="11">
        <v>144778</v>
      </c>
      <c r="Q11" s="19">
        <v>43433</v>
      </c>
      <c r="R11" s="19"/>
      <c r="S11" s="19"/>
      <c r="T11" s="19"/>
      <c r="U11" s="19"/>
      <c r="V11" s="19"/>
      <c r="W11" s="19"/>
      <c r="X11" s="19"/>
      <c r="Y11" s="19"/>
      <c r="Z11" s="19"/>
      <c r="AA11" s="19"/>
      <c r="AB11" s="22">
        <f>+P11-Q11</f>
        <v>101345</v>
      </c>
      <c r="AC11" s="19"/>
      <c r="AD11" s="19"/>
      <c r="AE11" s="12" t="s">
        <v>164</v>
      </c>
      <c r="AF11" s="13"/>
      <c r="AG11" s="15" t="s">
        <v>158</v>
      </c>
      <c r="AH11" s="15" t="s">
        <v>160</v>
      </c>
      <c r="AI11" s="12">
        <v>5046</v>
      </c>
      <c r="AJ11" s="14">
        <f t="shared" si="0"/>
        <v>144778</v>
      </c>
      <c r="AK11" s="12" t="s">
        <v>137</v>
      </c>
      <c r="AL11" s="12"/>
      <c r="AM11" s="12"/>
      <c r="AN11" s="12"/>
      <c r="AO11" s="12"/>
      <c r="AP11" s="12"/>
      <c r="AQ11" s="12" t="s">
        <v>117</v>
      </c>
      <c r="AR11" s="12" t="s">
        <v>117</v>
      </c>
      <c r="AS11" s="12" t="s">
        <v>117</v>
      </c>
      <c r="AT11" s="12" t="s">
        <v>117</v>
      </c>
      <c r="AU11" s="12" t="s">
        <v>117</v>
      </c>
      <c r="AV11" s="12" t="s">
        <v>117</v>
      </c>
      <c r="AW11" s="12" t="s">
        <v>117</v>
      </c>
      <c r="AX11" s="12" t="s">
        <v>118</v>
      </c>
      <c r="AY11" s="12" t="s">
        <v>151</v>
      </c>
      <c r="AZ11" s="20"/>
    </row>
    <row r="12" spans="1:52" s="2" customFormat="1" ht="173.25" customHeight="1">
      <c r="A12" s="5" t="s">
        <v>37</v>
      </c>
      <c r="B12" s="5" t="s">
        <v>16</v>
      </c>
      <c r="C12" s="48"/>
      <c r="D12" s="48"/>
      <c r="E12" s="48"/>
      <c r="F12" s="5" t="s">
        <v>40</v>
      </c>
      <c r="G12" s="49"/>
      <c r="H12" s="26" t="s">
        <v>42</v>
      </c>
      <c r="I12" s="26" t="s">
        <v>43</v>
      </c>
      <c r="J12" s="6" t="s">
        <v>12</v>
      </c>
      <c r="K12" s="6" t="s">
        <v>114</v>
      </c>
      <c r="L12" s="7">
        <v>25596</v>
      </c>
      <c r="M12" s="6">
        <v>6399</v>
      </c>
      <c r="N12" s="26" t="s">
        <v>43</v>
      </c>
      <c r="O12" s="23">
        <v>86386</v>
      </c>
      <c r="P12" s="11">
        <v>275810</v>
      </c>
      <c r="Q12" s="19">
        <f>+P12*0.3</f>
        <v>82743</v>
      </c>
      <c r="R12" s="19"/>
      <c r="S12" s="19"/>
      <c r="T12" s="19"/>
      <c r="U12" s="19"/>
      <c r="V12" s="19"/>
      <c r="W12" s="19"/>
      <c r="X12" s="19"/>
      <c r="Y12" s="19"/>
      <c r="Z12" s="19"/>
      <c r="AA12" s="19"/>
      <c r="AB12" s="22">
        <f>+P12-Q12</f>
        <v>193067</v>
      </c>
      <c r="AC12" s="19"/>
      <c r="AD12" s="19"/>
      <c r="AE12" s="12" t="s">
        <v>164</v>
      </c>
      <c r="AF12" s="13"/>
      <c r="AG12" s="15" t="s">
        <v>159</v>
      </c>
      <c r="AH12" s="15" t="s">
        <v>161</v>
      </c>
      <c r="AI12" s="12">
        <v>86386</v>
      </c>
      <c r="AJ12" s="14">
        <f t="shared" si="0"/>
        <v>275810</v>
      </c>
      <c r="AK12" s="12" t="s">
        <v>138</v>
      </c>
      <c r="AL12" s="12"/>
      <c r="AM12" s="12"/>
      <c r="AN12" s="12" t="s">
        <v>117</v>
      </c>
      <c r="AO12" s="12" t="s">
        <v>117</v>
      </c>
      <c r="AP12" s="12" t="s">
        <v>117</v>
      </c>
      <c r="AQ12" s="12" t="s">
        <v>117</v>
      </c>
      <c r="AR12" s="12" t="s">
        <v>117</v>
      </c>
      <c r="AS12" s="12" t="s">
        <v>117</v>
      </c>
      <c r="AT12" s="12" t="s">
        <v>117</v>
      </c>
      <c r="AU12" s="12" t="s">
        <v>117</v>
      </c>
      <c r="AV12" s="12" t="s">
        <v>117</v>
      </c>
      <c r="AW12" s="12" t="s">
        <v>117</v>
      </c>
      <c r="AX12" s="12" t="s">
        <v>118</v>
      </c>
      <c r="AY12" s="12" t="s">
        <v>151</v>
      </c>
      <c r="AZ12" s="20"/>
    </row>
    <row r="13" spans="1:52" s="2" customFormat="1" ht="186.75" customHeight="1">
      <c r="A13" s="5" t="s">
        <v>37</v>
      </c>
      <c r="B13" s="5" t="s">
        <v>16</v>
      </c>
      <c r="C13" s="48"/>
      <c r="D13" s="48"/>
      <c r="E13" s="48"/>
      <c r="F13" s="5" t="s">
        <v>40</v>
      </c>
      <c r="G13" s="49"/>
      <c r="H13" s="26" t="s">
        <v>44</v>
      </c>
      <c r="I13" s="26" t="s">
        <v>45</v>
      </c>
      <c r="J13" s="6" t="s">
        <v>13</v>
      </c>
      <c r="K13" s="6" t="s">
        <v>114</v>
      </c>
      <c r="L13" s="7">
        <v>976</v>
      </c>
      <c r="M13" s="6">
        <v>300</v>
      </c>
      <c r="N13" s="26" t="s">
        <v>45</v>
      </c>
      <c r="O13" s="23">
        <v>3126</v>
      </c>
      <c r="P13" s="11">
        <v>145936</v>
      </c>
      <c r="Q13" s="19">
        <f>+P13*0.3</f>
        <v>43780.799999999996</v>
      </c>
      <c r="R13" s="19"/>
      <c r="S13" s="19"/>
      <c r="T13" s="19"/>
      <c r="U13" s="19"/>
      <c r="V13" s="19"/>
      <c r="W13" s="19"/>
      <c r="X13" s="19"/>
      <c r="Y13" s="19"/>
      <c r="Z13" s="19"/>
      <c r="AA13" s="19"/>
      <c r="AB13" s="19">
        <f>+P13*0.7</f>
        <v>102155.2</v>
      </c>
      <c r="AC13" s="19"/>
      <c r="AD13" s="19"/>
      <c r="AE13" s="12" t="s">
        <v>164</v>
      </c>
      <c r="AF13" s="13"/>
      <c r="AG13" s="15" t="s">
        <v>163</v>
      </c>
      <c r="AH13" s="15" t="s">
        <v>135</v>
      </c>
      <c r="AI13" s="12">
        <v>3126</v>
      </c>
      <c r="AJ13" s="14">
        <f t="shared" si="0"/>
        <v>145936</v>
      </c>
      <c r="AK13" s="12" t="s">
        <v>139</v>
      </c>
      <c r="AL13" s="12"/>
      <c r="AM13" s="12"/>
      <c r="AN13" s="12"/>
      <c r="AO13" s="12"/>
      <c r="AP13" s="12"/>
      <c r="AQ13" s="12"/>
      <c r="AR13" s="12" t="s">
        <v>117</v>
      </c>
      <c r="AS13" s="12" t="s">
        <v>117</v>
      </c>
      <c r="AT13" s="12" t="s">
        <v>117</v>
      </c>
      <c r="AU13" s="12" t="s">
        <v>117</v>
      </c>
      <c r="AV13" s="12" t="s">
        <v>117</v>
      </c>
      <c r="AW13" s="12" t="s">
        <v>117</v>
      </c>
      <c r="AX13" s="12" t="s">
        <v>118</v>
      </c>
      <c r="AY13" s="12" t="s">
        <v>151</v>
      </c>
      <c r="AZ13" s="20"/>
    </row>
    <row r="14" spans="1:52" s="2" customFormat="1" ht="113.25" customHeight="1">
      <c r="A14" s="5" t="s">
        <v>37</v>
      </c>
      <c r="B14" s="5" t="s">
        <v>16</v>
      </c>
      <c r="C14" s="48"/>
      <c r="D14" s="48"/>
      <c r="E14" s="48"/>
      <c r="F14" s="5" t="s">
        <v>40</v>
      </c>
      <c r="G14" s="49"/>
      <c r="H14" s="26" t="s">
        <v>23</v>
      </c>
      <c r="I14" s="26" t="s">
        <v>46</v>
      </c>
      <c r="J14" s="6" t="s">
        <v>14</v>
      </c>
      <c r="K14" s="6" t="s">
        <v>114</v>
      </c>
      <c r="L14" s="7">
        <v>3608</v>
      </c>
      <c r="M14" s="6">
        <v>1136</v>
      </c>
      <c r="N14" s="26" t="s">
        <v>46</v>
      </c>
      <c r="O14" s="23">
        <v>11476</v>
      </c>
      <c r="P14" s="11">
        <v>268460</v>
      </c>
      <c r="Q14" s="22">
        <f>+P14</f>
        <v>268460</v>
      </c>
      <c r="R14" s="19"/>
      <c r="S14" s="19"/>
      <c r="T14" s="19"/>
      <c r="U14" s="19"/>
      <c r="V14" s="19"/>
      <c r="W14" s="19"/>
      <c r="X14" s="19"/>
      <c r="Y14" s="19"/>
      <c r="Z14" s="19"/>
      <c r="AA14" s="19"/>
      <c r="AB14" s="19"/>
      <c r="AC14" s="19"/>
      <c r="AD14" s="19"/>
      <c r="AE14" s="12" t="s">
        <v>164</v>
      </c>
      <c r="AF14" s="13"/>
      <c r="AG14" s="12" t="s">
        <v>128</v>
      </c>
      <c r="AH14" s="12" t="s">
        <v>116</v>
      </c>
      <c r="AI14" s="12">
        <v>11476</v>
      </c>
      <c r="AJ14" s="14">
        <f t="shared" si="0"/>
        <v>268460</v>
      </c>
      <c r="AK14" s="12" t="s">
        <v>122</v>
      </c>
      <c r="AL14" s="12"/>
      <c r="AM14" s="12"/>
      <c r="AN14" s="12"/>
      <c r="AO14" s="12"/>
      <c r="AP14" s="12"/>
      <c r="AQ14" s="12"/>
      <c r="AR14" s="12" t="s">
        <v>117</v>
      </c>
      <c r="AS14" s="12" t="s">
        <v>117</v>
      </c>
      <c r="AT14" s="12" t="s">
        <v>117</v>
      </c>
      <c r="AU14" s="12" t="s">
        <v>117</v>
      </c>
      <c r="AV14" s="12" t="s">
        <v>117</v>
      </c>
      <c r="AW14" s="12" t="s">
        <v>117</v>
      </c>
      <c r="AX14" s="12" t="s">
        <v>118</v>
      </c>
      <c r="AY14" s="12" t="s">
        <v>151</v>
      </c>
      <c r="AZ14" s="20"/>
    </row>
    <row r="15" spans="1:52" s="2" customFormat="1" ht="136.5" customHeight="1">
      <c r="A15" s="5" t="s">
        <v>37</v>
      </c>
      <c r="B15" s="5" t="s">
        <v>16</v>
      </c>
      <c r="C15" s="48"/>
      <c r="D15" s="48"/>
      <c r="E15" s="48"/>
      <c r="F15" s="5" t="s">
        <v>40</v>
      </c>
      <c r="G15" s="49"/>
      <c r="H15" s="26" t="s">
        <v>24</v>
      </c>
      <c r="I15" s="26" t="s">
        <v>47</v>
      </c>
      <c r="J15" s="6" t="s">
        <v>48</v>
      </c>
      <c r="K15" s="6" t="s">
        <v>114</v>
      </c>
      <c r="L15" s="7">
        <v>1216</v>
      </c>
      <c r="M15" s="6">
        <v>200</v>
      </c>
      <c r="N15" s="26" t="s">
        <v>47</v>
      </c>
      <c r="O15" s="23">
        <v>370</v>
      </c>
      <c r="P15" s="11">
        <v>150000</v>
      </c>
      <c r="Q15" s="19">
        <f>+P15*0.3</f>
        <v>45000</v>
      </c>
      <c r="R15" s="19"/>
      <c r="S15" s="19"/>
      <c r="T15" s="19"/>
      <c r="U15" s="19"/>
      <c r="V15" s="19"/>
      <c r="W15" s="19"/>
      <c r="X15" s="19"/>
      <c r="Y15" s="19"/>
      <c r="Z15" s="19"/>
      <c r="AA15" s="19"/>
      <c r="AB15" s="19">
        <f>+P15*0.7</f>
        <v>105000</v>
      </c>
      <c r="AC15" s="19"/>
      <c r="AD15" s="19"/>
      <c r="AE15" s="12" t="s">
        <v>164</v>
      </c>
      <c r="AF15" s="13"/>
      <c r="AG15" s="12" t="s">
        <v>146</v>
      </c>
      <c r="AH15" s="12" t="s">
        <v>162</v>
      </c>
      <c r="AI15" s="12">
        <v>370</v>
      </c>
      <c r="AJ15" s="14">
        <f t="shared" si="0"/>
        <v>150000</v>
      </c>
      <c r="AK15" s="12" t="s">
        <v>148</v>
      </c>
      <c r="AL15" s="12"/>
      <c r="AM15" s="12"/>
      <c r="AN15" s="12"/>
      <c r="AO15" s="12"/>
      <c r="AP15" s="12"/>
      <c r="AQ15" s="12"/>
      <c r="AR15" s="12" t="s">
        <v>117</v>
      </c>
      <c r="AS15" s="12" t="s">
        <v>117</v>
      </c>
      <c r="AT15" s="12" t="s">
        <v>117</v>
      </c>
      <c r="AU15" s="12" t="s">
        <v>117</v>
      </c>
      <c r="AV15" s="12" t="s">
        <v>117</v>
      </c>
      <c r="AW15" s="12" t="s">
        <v>117</v>
      </c>
      <c r="AX15" s="12" t="s">
        <v>118</v>
      </c>
      <c r="AY15" s="12" t="s">
        <v>131</v>
      </c>
      <c r="AZ15" s="20"/>
    </row>
    <row r="16" spans="1:52" s="2" customFormat="1" ht="151.5" customHeight="1">
      <c r="A16" s="5" t="s">
        <v>37</v>
      </c>
      <c r="B16" s="5" t="s">
        <v>16</v>
      </c>
      <c r="C16" s="48"/>
      <c r="D16" s="48"/>
      <c r="E16" s="48"/>
      <c r="F16" s="5" t="s">
        <v>40</v>
      </c>
      <c r="G16" s="49"/>
      <c r="H16" s="26" t="s">
        <v>49</v>
      </c>
      <c r="I16" s="26" t="s">
        <v>50</v>
      </c>
      <c r="J16" s="6" t="s">
        <v>25</v>
      </c>
      <c r="K16" s="6" t="s">
        <v>115</v>
      </c>
      <c r="L16" s="6">
        <v>72</v>
      </c>
      <c r="M16" s="6">
        <v>25</v>
      </c>
      <c r="N16" s="26" t="s">
        <v>50</v>
      </c>
      <c r="O16" s="23">
        <v>225</v>
      </c>
      <c r="P16" s="11">
        <v>150000</v>
      </c>
      <c r="Q16" s="19">
        <f>+P16*0.3</f>
        <v>45000</v>
      </c>
      <c r="R16" s="19"/>
      <c r="S16" s="19"/>
      <c r="T16" s="19"/>
      <c r="U16" s="19"/>
      <c r="V16" s="19"/>
      <c r="W16" s="19"/>
      <c r="X16" s="19"/>
      <c r="Y16" s="19"/>
      <c r="Z16" s="19"/>
      <c r="AA16" s="19"/>
      <c r="AB16" s="19">
        <f>+P16*0.7</f>
        <v>105000</v>
      </c>
      <c r="AC16" s="19"/>
      <c r="AD16" s="19"/>
      <c r="AE16" s="12" t="s">
        <v>164</v>
      </c>
      <c r="AF16" s="13"/>
      <c r="AG16" s="12" t="s">
        <v>133</v>
      </c>
      <c r="AH16" s="12" t="s">
        <v>136</v>
      </c>
      <c r="AI16" s="12">
        <v>225</v>
      </c>
      <c r="AJ16" s="14">
        <f t="shared" si="0"/>
        <v>150000</v>
      </c>
      <c r="AK16" s="12" t="s">
        <v>149</v>
      </c>
      <c r="AL16" s="12"/>
      <c r="AM16" s="12"/>
      <c r="AN16" s="12"/>
      <c r="AO16" s="12"/>
      <c r="AP16" s="12"/>
      <c r="AQ16" s="12"/>
      <c r="AR16" s="12" t="s">
        <v>117</v>
      </c>
      <c r="AS16" s="12" t="s">
        <v>117</v>
      </c>
      <c r="AT16" s="12" t="s">
        <v>117</v>
      </c>
      <c r="AU16" s="12" t="s">
        <v>117</v>
      </c>
      <c r="AV16" s="12" t="s">
        <v>117</v>
      </c>
      <c r="AW16" s="12" t="s">
        <v>117</v>
      </c>
      <c r="AX16" s="12" t="s">
        <v>118</v>
      </c>
      <c r="AY16" s="12" t="s">
        <v>152</v>
      </c>
      <c r="AZ16" s="20"/>
    </row>
    <row r="17" spans="1:52" s="2" customFormat="1" ht="107.25" customHeight="1">
      <c r="A17" s="5" t="s">
        <v>37</v>
      </c>
      <c r="B17" s="5" t="s">
        <v>16</v>
      </c>
      <c r="C17" s="48"/>
      <c r="D17" s="48"/>
      <c r="E17" s="48"/>
      <c r="F17" s="5" t="s">
        <v>40</v>
      </c>
      <c r="G17" s="49"/>
      <c r="H17" s="26" t="s">
        <v>26</v>
      </c>
      <c r="I17" s="26" t="s">
        <v>51</v>
      </c>
      <c r="J17" s="6" t="s">
        <v>27</v>
      </c>
      <c r="K17" s="6" t="s">
        <v>115</v>
      </c>
      <c r="L17" s="6">
        <v>70</v>
      </c>
      <c r="M17" s="6">
        <v>30</v>
      </c>
      <c r="N17" s="26" t="s">
        <v>51</v>
      </c>
      <c r="O17" s="23">
        <v>150</v>
      </c>
      <c r="P17" s="11">
        <v>33976</v>
      </c>
      <c r="Q17" s="19">
        <f>+P17*0.3</f>
        <v>10192.799999999999</v>
      </c>
      <c r="R17" s="19"/>
      <c r="S17" s="19"/>
      <c r="T17" s="19"/>
      <c r="U17" s="19"/>
      <c r="V17" s="19"/>
      <c r="W17" s="19"/>
      <c r="X17" s="19"/>
      <c r="Y17" s="19"/>
      <c r="Z17" s="19"/>
      <c r="AA17" s="19"/>
      <c r="AB17" s="19">
        <f>+P17*0.7</f>
        <v>23783.199999999997</v>
      </c>
      <c r="AC17" s="19"/>
      <c r="AD17" s="19"/>
      <c r="AE17" s="12" t="s">
        <v>164</v>
      </c>
      <c r="AF17" s="13"/>
      <c r="AG17" s="12" t="s">
        <v>134</v>
      </c>
      <c r="AH17" s="12" t="s">
        <v>124</v>
      </c>
      <c r="AI17" s="12">
        <v>150</v>
      </c>
      <c r="AJ17" s="14">
        <f t="shared" si="0"/>
        <v>33976</v>
      </c>
      <c r="AK17" s="12" t="s">
        <v>125</v>
      </c>
      <c r="AL17" s="12"/>
      <c r="AM17" s="12"/>
      <c r="AN17" s="12"/>
      <c r="AO17" s="12"/>
      <c r="AP17" s="12"/>
      <c r="AQ17" s="12"/>
      <c r="AR17" s="12" t="s">
        <v>117</v>
      </c>
      <c r="AS17" s="12" t="s">
        <v>117</v>
      </c>
      <c r="AT17" s="12" t="s">
        <v>117</v>
      </c>
      <c r="AU17" s="12" t="s">
        <v>117</v>
      </c>
      <c r="AV17" s="12" t="s">
        <v>117</v>
      </c>
      <c r="AW17" s="12" t="s">
        <v>117</v>
      </c>
      <c r="AX17" s="12" t="s">
        <v>118</v>
      </c>
      <c r="AY17" s="12" t="s">
        <v>151</v>
      </c>
      <c r="AZ17" s="20"/>
    </row>
    <row r="18" spans="1:52" s="2" customFormat="1" ht="114.75" customHeight="1">
      <c r="A18" s="5" t="s">
        <v>37</v>
      </c>
      <c r="B18" s="5" t="s">
        <v>16</v>
      </c>
      <c r="C18" s="48" t="s">
        <v>28</v>
      </c>
      <c r="D18" s="48" t="s">
        <v>29</v>
      </c>
      <c r="E18" s="48">
        <v>96800</v>
      </c>
      <c r="F18" s="5" t="s">
        <v>52</v>
      </c>
      <c r="G18" s="49" t="s">
        <v>53</v>
      </c>
      <c r="H18" s="26" t="s">
        <v>30</v>
      </c>
      <c r="I18" s="26" t="s">
        <v>54</v>
      </c>
      <c r="J18" s="6" t="s">
        <v>31</v>
      </c>
      <c r="K18" s="6" t="s">
        <v>114</v>
      </c>
      <c r="L18" s="6">
        <v>400</v>
      </c>
      <c r="M18" s="6">
        <v>120</v>
      </c>
      <c r="N18" s="26" t="s">
        <v>54</v>
      </c>
      <c r="O18" s="23">
        <v>940</v>
      </c>
      <c r="P18" s="11">
        <v>1625000</v>
      </c>
      <c r="Q18" s="22">
        <f>+P18</f>
        <v>1625000</v>
      </c>
      <c r="R18" s="19"/>
      <c r="S18" s="19"/>
      <c r="T18" s="19"/>
      <c r="U18" s="19"/>
      <c r="V18" s="19"/>
      <c r="W18" s="19"/>
      <c r="X18" s="19"/>
      <c r="Y18" s="19"/>
      <c r="Z18" s="19"/>
      <c r="AA18" s="19"/>
      <c r="AB18" s="19"/>
      <c r="AC18" s="19"/>
      <c r="AD18" s="19"/>
      <c r="AE18" s="12" t="s">
        <v>165</v>
      </c>
      <c r="AF18" s="12"/>
      <c r="AG18" s="12" t="s">
        <v>129</v>
      </c>
      <c r="AH18" s="12" t="s">
        <v>135</v>
      </c>
      <c r="AI18" s="12">
        <v>940</v>
      </c>
      <c r="AJ18" s="14">
        <f t="shared" si="0"/>
        <v>1625000</v>
      </c>
      <c r="AK18" s="12" t="s">
        <v>126</v>
      </c>
      <c r="AL18" s="12"/>
      <c r="AM18" s="12"/>
      <c r="AN18" s="12"/>
      <c r="AO18" s="12"/>
      <c r="AP18" s="12"/>
      <c r="AQ18" s="12" t="s">
        <v>117</v>
      </c>
      <c r="AR18" s="12" t="s">
        <v>117</v>
      </c>
      <c r="AS18" s="12" t="s">
        <v>117</v>
      </c>
      <c r="AT18" s="12" t="s">
        <v>117</v>
      </c>
      <c r="AU18" s="12" t="s">
        <v>117</v>
      </c>
      <c r="AV18" s="12" t="s">
        <v>117</v>
      </c>
      <c r="AW18" s="12" t="s">
        <v>117</v>
      </c>
      <c r="AX18" s="12" t="s">
        <v>118</v>
      </c>
      <c r="AY18" s="12" t="s">
        <v>151</v>
      </c>
      <c r="AZ18" s="20"/>
    </row>
    <row r="19" spans="1:52" s="2" customFormat="1" ht="122.25" customHeight="1">
      <c r="A19" s="5" t="s">
        <v>37</v>
      </c>
      <c r="B19" s="5" t="s">
        <v>16</v>
      </c>
      <c r="C19" s="48"/>
      <c r="D19" s="48"/>
      <c r="E19" s="48"/>
      <c r="F19" s="5" t="s">
        <v>52</v>
      </c>
      <c r="G19" s="49"/>
      <c r="H19" s="26" t="s">
        <v>32</v>
      </c>
      <c r="I19" s="26" t="s">
        <v>55</v>
      </c>
      <c r="J19" s="6" t="s">
        <v>33</v>
      </c>
      <c r="K19" s="6" t="s">
        <v>115</v>
      </c>
      <c r="L19" s="6">
        <v>100</v>
      </c>
      <c r="M19" s="6">
        <v>25</v>
      </c>
      <c r="N19" s="26" t="s">
        <v>55</v>
      </c>
      <c r="O19" s="23">
        <v>125</v>
      </c>
      <c r="P19" s="11">
        <v>185000</v>
      </c>
      <c r="Q19" s="22">
        <f>+P19</f>
        <v>185000</v>
      </c>
      <c r="R19" s="19"/>
      <c r="S19" s="19"/>
      <c r="T19" s="19"/>
      <c r="U19" s="19"/>
      <c r="V19" s="19"/>
      <c r="W19" s="19"/>
      <c r="X19" s="19"/>
      <c r="Y19" s="19"/>
      <c r="Z19" s="19"/>
      <c r="AA19" s="19"/>
      <c r="AB19" s="19"/>
      <c r="AC19" s="19"/>
      <c r="AD19" s="19"/>
      <c r="AE19" s="12" t="s">
        <v>165</v>
      </c>
      <c r="AF19" s="12"/>
      <c r="AG19" s="12" t="s">
        <v>123</v>
      </c>
      <c r="AH19" s="12" t="s">
        <v>124</v>
      </c>
      <c r="AI19" s="12">
        <v>125</v>
      </c>
      <c r="AJ19" s="14">
        <f t="shared" si="0"/>
        <v>185000</v>
      </c>
      <c r="AK19" s="12" t="s">
        <v>127</v>
      </c>
      <c r="AL19" s="12"/>
      <c r="AM19" s="12"/>
      <c r="AN19" s="12"/>
      <c r="AO19" s="12"/>
      <c r="AP19" s="12"/>
      <c r="AQ19" s="12" t="s">
        <v>117</v>
      </c>
      <c r="AR19" s="12" t="s">
        <v>117</v>
      </c>
      <c r="AS19" s="12" t="s">
        <v>117</v>
      </c>
      <c r="AT19" s="12" t="s">
        <v>117</v>
      </c>
      <c r="AU19" s="12" t="s">
        <v>117</v>
      </c>
      <c r="AV19" s="12" t="s">
        <v>117</v>
      </c>
      <c r="AW19" s="12" t="s">
        <v>117</v>
      </c>
      <c r="AX19" s="12" t="s">
        <v>118</v>
      </c>
      <c r="AY19" s="12" t="s">
        <v>151</v>
      </c>
      <c r="AZ19" s="20"/>
    </row>
    <row r="20" spans="1:52" s="2" customFormat="1" ht="123.75" customHeight="1">
      <c r="A20" s="5" t="s">
        <v>37</v>
      </c>
      <c r="B20" s="5" t="s">
        <v>16</v>
      </c>
      <c r="C20" s="48"/>
      <c r="D20" s="48"/>
      <c r="E20" s="48"/>
      <c r="F20" s="5" t="s">
        <v>52</v>
      </c>
      <c r="G20" s="49"/>
      <c r="H20" s="26" t="s">
        <v>61</v>
      </c>
      <c r="I20" s="26" t="s">
        <v>62</v>
      </c>
      <c r="J20" s="6">
        <v>0</v>
      </c>
      <c r="K20" s="6" t="s">
        <v>114</v>
      </c>
      <c r="L20" s="6">
        <v>1</v>
      </c>
      <c r="M20" s="6">
        <v>0.25</v>
      </c>
      <c r="N20" s="26" t="s">
        <v>62</v>
      </c>
      <c r="O20" s="23">
        <v>0</v>
      </c>
      <c r="P20" s="11">
        <v>10000</v>
      </c>
      <c r="Q20" s="19">
        <v>10000</v>
      </c>
      <c r="R20" s="19"/>
      <c r="S20" s="19"/>
      <c r="T20" s="19"/>
      <c r="U20" s="19"/>
      <c r="V20" s="19"/>
      <c r="W20" s="19"/>
      <c r="X20" s="19"/>
      <c r="Y20" s="19"/>
      <c r="Z20" s="19"/>
      <c r="AA20" s="19"/>
      <c r="AB20" s="19"/>
      <c r="AC20" s="19"/>
      <c r="AD20" s="19"/>
      <c r="AE20" s="12" t="s">
        <v>165</v>
      </c>
      <c r="AF20" s="12"/>
      <c r="AG20" s="12" t="s">
        <v>129</v>
      </c>
      <c r="AH20" s="15" t="s">
        <v>135</v>
      </c>
      <c r="AI20" s="12">
        <v>940</v>
      </c>
      <c r="AJ20" s="14">
        <f t="shared" si="0"/>
        <v>10000</v>
      </c>
      <c r="AK20" s="12" t="s">
        <v>130</v>
      </c>
      <c r="AL20" s="12"/>
      <c r="AM20" s="12"/>
      <c r="AN20" s="12"/>
      <c r="AO20" s="12"/>
      <c r="AP20" s="12"/>
      <c r="AQ20" s="12"/>
      <c r="AR20" s="12"/>
      <c r="AS20" s="12" t="s">
        <v>117</v>
      </c>
      <c r="AT20" s="12" t="s">
        <v>117</v>
      </c>
      <c r="AU20" s="12" t="s">
        <v>117</v>
      </c>
      <c r="AV20" s="12" t="s">
        <v>117</v>
      </c>
      <c r="AW20" s="12"/>
      <c r="AX20" s="12" t="s">
        <v>118</v>
      </c>
      <c r="AY20" s="12" t="s">
        <v>151</v>
      </c>
      <c r="AZ20" s="20"/>
    </row>
    <row r="21" spans="1:52" s="2" customFormat="1" ht="100.5" customHeight="1">
      <c r="A21" s="5" t="s">
        <v>37</v>
      </c>
      <c r="B21" s="5" t="s">
        <v>16</v>
      </c>
      <c r="C21" s="48"/>
      <c r="D21" s="48"/>
      <c r="E21" s="48"/>
      <c r="F21" s="5" t="s">
        <v>52</v>
      </c>
      <c r="G21" s="49"/>
      <c r="H21" s="26" t="s">
        <v>56</v>
      </c>
      <c r="I21" s="26" t="s">
        <v>57</v>
      </c>
      <c r="J21" s="6" t="s">
        <v>34</v>
      </c>
      <c r="K21" s="6" t="s">
        <v>115</v>
      </c>
      <c r="L21" s="7">
        <v>1000</v>
      </c>
      <c r="M21" s="6">
        <v>300</v>
      </c>
      <c r="N21" s="26" t="s">
        <v>57</v>
      </c>
      <c r="O21" s="23">
        <v>2250</v>
      </c>
      <c r="P21" s="11">
        <f>3108069+1028000</f>
        <v>4136069</v>
      </c>
      <c r="Q21" s="19"/>
      <c r="R21" s="19">
        <v>1028000</v>
      </c>
      <c r="S21" s="19"/>
      <c r="T21" s="19"/>
      <c r="U21" s="19"/>
      <c r="V21" s="19"/>
      <c r="W21" s="19"/>
      <c r="X21" s="19">
        <v>3108069</v>
      </c>
      <c r="Y21" s="19"/>
      <c r="Z21" s="19"/>
      <c r="AA21" s="19"/>
      <c r="AB21" s="19"/>
      <c r="AC21" s="19"/>
      <c r="AD21" s="19"/>
      <c r="AE21" s="12" t="s">
        <v>165</v>
      </c>
      <c r="AF21" s="12"/>
      <c r="AG21" s="12" t="s">
        <v>128</v>
      </c>
      <c r="AH21" s="12" t="s">
        <v>116</v>
      </c>
      <c r="AI21" s="12">
        <v>3000</v>
      </c>
      <c r="AJ21" s="14">
        <f t="shared" si="0"/>
        <v>4136069</v>
      </c>
      <c r="AK21" s="12" t="s">
        <v>140</v>
      </c>
      <c r="AL21" s="12"/>
      <c r="AM21" s="12"/>
      <c r="AN21" s="12"/>
      <c r="AO21" s="12"/>
      <c r="AP21" s="12"/>
      <c r="AQ21" s="12"/>
      <c r="AR21" s="12" t="s">
        <v>117</v>
      </c>
      <c r="AS21" s="12" t="s">
        <v>117</v>
      </c>
      <c r="AT21" s="12" t="s">
        <v>117</v>
      </c>
      <c r="AU21" s="12" t="s">
        <v>117</v>
      </c>
      <c r="AV21" s="12" t="s">
        <v>117</v>
      </c>
      <c r="AW21" s="12" t="s">
        <v>117</v>
      </c>
      <c r="AX21" s="12" t="s">
        <v>118</v>
      </c>
      <c r="AY21" s="12" t="s">
        <v>154</v>
      </c>
      <c r="AZ21" s="20"/>
    </row>
    <row r="22" spans="1:52" s="2" customFormat="1" ht="102.75" customHeight="1">
      <c r="A22" s="5" t="s">
        <v>37</v>
      </c>
      <c r="B22" s="5" t="s">
        <v>16</v>
      </c>
      <c r="C22" s="48"/>
      <c r="D22" s="48"/>
      <c r="E22" s="48"/>
      <c r="F22" s="5" t="s">
        <v>52</v>
      </c>
      <c r="G22" s="49"/>
      <c r="H22" s="26" t="s">
        <v>35</v>
      </c>
      <c r="I22" s="26" t="s">
        <v>58</v>
      </c>
      <c r="J22" s="6" t="s">
        <v>36</v>
      </c>
      <c r="K22" s="6" t="s">
        <v>114</v>
      </c>
      <c r="L22" s="7">
        <v>4185</v>
      </c>
      <c r="M22" s="6">
        <v>1000</v>
      </c>
      <c r="N22" s="26" t="s">
        <v>58</v>
      </c>
      <c r="O22" s="23">
        <v>22110</v>
      </c>
      <c r="P22" s="11">
        <v>898526</v>
      </c>
      <c r="Q22" s="19">
        <v>350000</v>
      </c>
      <c r="R22" s="19"/>
      <c r="S22" s="19">
        <v>303734</v>
      </c>
      <c r="T22" s="19"/>
      <c r="U22" s="19"/>
      <c r="V22" s="19"/>
      <c r="W22" s="19"/>
      <c r="X22" s="19"/>
      <c r="Y22" s="19"/>
      <c r="Z22" s="19"/>
      <c r="AA22" s="19"/>
      <c r="AB22" s="19">
        <v>244792</v>
      </c>
      <c r="AC22" s="19"/>
      <c r="AD22" s="19"/>
      <c r="AE22" s="12" t="s">
        <v>165</v>
      </c>
      <c r="AF22" s="12"/>
      <c r="AG22" s="12" t="s">
        <v>128</v>
      </c>
      <c r="AH22" s="12" t="s">
        <v>116</v>
      </c>
      <c r="AI22" s="12">
        <v>25000</v>
      </c>
      <c r="AJ22" s="14">
        <f t="shared" si="0"/>
        <v>898526</v>
      </c>
      <c r="AK22" s="12" t="s">
        <v>132</v>
      </c>
      <c r="AL22" s="12"/>
      <c r="AM22" s="12"/>
      <c r="AN22" s="12"/>
      <c r="AO22" s="12"/>
      <c r="AP22" s="12"/>
      <c r="AQ22" s="12"/>
      <c r="AR22" s="12" t="s">
        <v>117</v>
      </c>
      <c r="AS22" s="12" t="s">
        <v>117</v>
      </c>
      <c r="AT22" s="12" t="s">
        <v>117</v>
      </c>
      <c r="AU22" s="12" t="s">
        <v>117</v>
      </c>
      <c r="AV22" s="12"/>
      <c r="AW22" s="12"/>
      <c r="AX22" s="12" t="s">
        <v>118</v>
      </c>
      <c r="AY22" s="12" t="s">
        <v>153</v>
      </c>
      <c r="AZ22" s="20"/>
    </row>
    <row r="23" spans="1:52" ht="20.25" customHeight="1"/>
    <row r="24" spans="1:52" ht="18.75">
      <c r="A24" s="56" t="s">
        <v>107</v>
      </c>
      <c r="B24" s="56"/>
      <c r="C24" s="10"/>
      <c r="D24" s="10"/>
      <c r="P24" s="21">
        <f>SUM(P9:P22)</f>
        <v>8731069</v>
      </c>
      <c r="Q24" s="21">
        <f t="shared" ref="Q24:AB24" si="1">SUM(Q9:Q22)</f>
        <v>2708609.6</v>
      </c>
      <c r="R24" s="21">
        <f t="shared" si="1"/>
        <v>1028000</v>
      </c>
      <c r="S24" s="21">
        <f t="shared" si="1"/>
        <v>1011248</v>
      </c>
      <c r="T24" s="21">
        <f t="shared" si="1"/>
        <v>0</v>
      </c>
      <c r="U24" s="21">
        <f t="shared" si="1"/>
        <v>0</v>
      </c>
      <c r="V24" s="21">
        <f t="shared" si="1"/>
        <v>0</v>
      </c>
      <c r="W24" s="21">
        <f t="shared" si="1"/>
        <v>0</v>
      </c>
      <c r="X24" s="21">
        <f t="shared" si="1"/>
        <v>3108069</v>
      </c>
      <c r="Y24" s="21">
        <f t="shared" si="1"/>
        <v>0</v>
      </c>
      <c r="Z24" s="21">
        <f t="shared" si="1"/>
        <v>0</v>
      </c>
      <c r="AA24" s="21">
        <f t="shared" si="1"/>
        <v>0</v>
      </c>
      <c r="AB24" s="21">
        <f t="shared" si="1"/>
        <v>875142.39999999991</v>
      </c>
    </row>
    <row r="25" spans="1:52">
      <c r="A25" s="56" t="s">
        <v>108</v>
      </c>
      <c r="B25" s="56"/>
      <c r="C25" s="24" t="s">
        <v>141</v>
      </c>
      <c r="D25" s="24"/>
    </row>
    <row r="26" spans="1:52">
      <c r="A26" s="56" t="s">
        <v>110</v>
      </c>
      <c r="B26" s="56"/>
      <c r="C26" s="58" t="s">
        <v>142</v>
      </c>
      <c r="D26" s="58"/>
    </row>
    <row r="27" spans="1:52">
      <c r="A27" s="56" t="s">
        <v>111</v>
      </c>
      <c r="B27" s="56"/>
      <c r="C27" s="58" t="s">
        <v>109</v>
      </c>
      <c r="D27" s="58"/>
    </row>
    <row r="28" spans="1:52">
      <c r="A28" s="56" t="s">
        <v>112</v>
      </c>
      <c r="B28" s="56"/>
      <c r="C28" s="57" t="s">
        <v>156</v>
      </c>
      <c r="D28" s="58"/>
    </row>
    <row r="29" spans="1:52">
      <c r="A29"/>
      <c r="B29"/>
      <c r="C29"/>
      <c r="D29"/>
    </row>
  </sheetData>
  <mergeCells count="50">
    <mergeCell ref="A7:A8"/>
    <mergeCell ref="B7:B8"/>
    <mergeCell ref="C7:C8"/>
    <mergeCell ref="D7:D8"/>
    <mergeCell ref="E7:E8"/>
    <mergeCell ref="AY7:AY8"/>
    <mergeCell ref="C9:C10"/>
    <mergeCell ref="D9:D10"/>
    <mergeCell ref="E9:E10"/>
    <mergeCell ref="G9:G10"/>
    <mergeCell ref="AG7:AG8"/>
    <mergeCell ref="AH7:AH8"/>
    <mergeCell ref="AI7:AI8"/>
    <mergeCell ref="AJ7:AJ8"/>
    <mergeCell ref="AK7:AK8"/>
    <mergeCell ref="AL7:AW7"/>
    <mergeCell ref="M7:M8"/>
    <mergeCell ref="N7:O7"/>
    <mergeCell ref="P7:P8"/>
    <mergeCell ref="Q7:AD7"/>
    <mergeCell ref="AE7:AE8"/>
    <mergeCell ref="C18:C22"/>
    <mergeCell ref="D18:D22"/>
    <mergeCell ref="E18:E22"/>
    <mergeCell ref="G18:G22"/>
    <mergeCell ref="AX7:AX8"/>
    <mergeCell ref="AF7:AF8"/>
    <mergeCell ref="G7:G8"/>
    <mergeCell ref="H7:H8"/>
    <mergeCell ref="I7:I8"/>
    <mergeCell ref="J7:J8"/>
    <mergeCell ref="K7:K8"/>
    <mergeCell ref="L7:L8"/>
    <mergeCell ref="F7:F8"/>
    <mergeCell ref="A28:B28"/>
    <mergeCell ref="C28:D28"/>
    <mergeCell ref="E1:M1"/>
    <mergeCell ref="E2:M2"/>
    <mergeCell ref="E3:M3"/>
    <mergeCell ref="E4:M4"/>
    <mergeCell ref="A24:B24"/>
    <mergeCell ref="A25:B25"/>
    <mergeCell ref="A26:B26"/>
    <mergeCell ref="C26:D26"/>
    <mergeCell ref="A27:B27"/>
    <mergeCell ref="C27:D27"/>
    <mergeCell ref="C11:C17"/>
    <mergeCell ref="D11:D17"/>
    <mergeCell ref="E11:E17"/>
    <mergeCell ref="G11:G17"/>
  </mergeCells>
  <pageMargins left="0.45" right="0.45" top="0.75" bottom="0.75" header="0.3" footer="0.3"/>
  <pageSetup paperSize="9" scale="55"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PLAN DE ACCION 2017</vt:lpstr>
      <vt:lpstr>impresion</vt:lpstr>
      <vt:lpstr>impresion!Títulos_a_imprimir</vt:lpstr>
      <vt:lpstr>'PLAN DE ACCION 2017'!Títulos_a_imprimir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Hermanos Campo</dc:creator>
  <cp:lastModifiedBy>proyectos</cp:lastModifiedBy>
  <cp:lastPrinted>2017-03-10T16:39:06Z</cp:lastPrinted>
  <dcterms:created xsi:type="dcterms:W3CDTF">2016-04-01T03:31:50Z</dcterms:created>
  <dcterms:modified xsi:type="dcterms:W3CDTF">2018-11-07T16:48:59Z</dcterms:modified>
</cp:coreProperties>
</file>